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afiansa-my.sharepoint.com/personal/lady_rodriguez_spagrupoinmobiliario_com/Documents/ESCRITORIO LADY/ADMINISTRATIVO/CAJA MENOR/"/>
    </mc:Choice>
  </mc:AlternateContent>
  <xr:revisionPtr revIDLastSave="0" documentId="8_{C4C1452C-46F7-4222-86B7-C8DCCD1168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Hoja1!$B$8:$I$8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  <c r="I23" i="1"/>
  <c r="I22" i="1"/>
  <c r="I21" i="1"/>
  <c r="I20" i="1"/>
  <c r="I19" i="1"/>
  <c r="I17" i="1"/>
  <c r="I15" i="1"/>
  <c r="I10" i="1"/>
  <c r="I18" i="1"/>
  <c r="I16" i="1"/>
  <c r="I14" i="1"/>
  <c r="I13" i="1"/>
  <c r="I11" i="1"/>
  <c r="I27" i="1" l="1"/>
  <c r="I28" i="1"/>
</calcChain>
</file>

<file path=xl/sharedStrings.xml><?xml version="1.0" encoding="utf-8"?>
<sst xmlns="http://schemas.openxmlformats.org/spreadsheetml/2006/main" count="68" uniqueCount="42">
  <si>
    <t xml:space="preserve">RESPONSABLE </t>
  </si>
  <si>
    <t>CEDULA</t>
  </si>
  <si>
    <t>SUCURSAL</t>
  </si>
  <si>
    <t>REGIM.</t>
  </si>
  <si>
    <t>C.C/NIT</t>
  </si>
  <si>
    <t>BENEFICIARIO</t>
  </si>
  <si>
    <t>CANT</t>
  </si>
  <si>
    <t>CONCEPTO</t>
  </si>
  <si>
    <t>VALOR</t>
  </si>
  <si>
    <t>IVA</t>
  </si>
  <si>
    <t>TOTAL</t>
  </si>
  <si>
    <t>TOTAL GASTOS</t>
  </si>
  <si>
    <t>TOTAL CAJA</t>
  </si>
  <si>
    <t>Porcentaje de gastos</t>
  </si>
  <si>
    <t>Elaborado por</t>
  </si>
  <si>
    <t>Aprobado por</t>
  </si>
  <si>
    <t>LADY LILIANA RODRIGUEZ URIBE</t>
  </si>
  <si>
    <t>BOGOTA</t>
  </si>
  <si>
    <t>LADY RODRIGUEZ URIBE</t>
  </si>
  <si>
    <t>C.C  1019016345</t>
  </si>
  <si>
    <t xml:space="preserve">TOTAL FONDOS </t>
  </si>
  <si>
    <t>N/A</t>
  </si>
  <si>
    <t>AGUA PURA AMARILES</t>
  </si>
  <si>
    <t>VICTORIA LOZADA</t>
  </si>
  <si>
    <t>COLVANES SAS</t>
  </si>
  <si>
    <t>BOGOTA NOVIEMBRE 07 DE 2024</t>
  </si>
  <si>
    <t>TRANSPORTES CONCILIACION CHIA 56334</t>
  </si>
  <si>
    <t>BOTELLONES NOV 27</t>
  </si>
  <si>
    <t>TRANSPORTE A CENTRO INTERNACIONAL ASEO DIC 5</t>
  </si>
  <si>
    <t>MARIA PAULA DE LOS RIOS</t>
  </si>
  <si>
    <t>PAGO ENVIO POR COBRAR CARPETAS INGECARD</t>
  </si>
  <si>
    <t>TRANSPORTE A CENTRO INTERNACIONAL ASEO NOV 28</t>
  </si>
  <si>
    <t>ENVIO CAJAS A CALI CARPETAS COMPRAS</t>
  </si>
  <si>
    <t xml:space="preserve">ENVIO CARPETAS A BUCARAMANGA </t>
  </si>
  <si>
    <t>BOTELLONES NOV 6</t>
  </si>
  <si>
    <t>BOTELLONES NOV 13</t>
  </si>
  <si>
    <t>BOTELLONES NOV 20</t>
  </si>
  <si>
    <t>TRANSPORTE A CENTRO INTERNACIONAL ASEO NOV 7</t>
  </si>
  <si>
    <t>TRANSPORTE A CENTRO INTERNACIONAL ASEO NOV 14</t>
  </si>
  <si>
    <t>TRANSPORTE A CENTRO INTERNACIONAL ASEO NOV 21</t>
  </si>
  <si>
    <t>ENVIO CARPETAS ASSERTIVA A BOGOTA</t>
  </si>
  <si>
    <t>ENVIO NOTIFICACIONES INM 70147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</si>
</sst>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&quot;$&quot;\ #,##0"/>
    <numFmt numFmtId="165" formatCode="&quot;$&quot;\ #,##0;[Red]&quot;$&quot;\ #,##0"/>
    <numFmt numFmtId="166" formatCode="_-[$$-409]* #,##0_ ;_-[$$-409]* \-#,##0\ ;_-[$$-409]* &quot;-&quot;??_ ;_-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justify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  <xf numFmtId="165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0" fontId="3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3" fillId="0" borderId="5" xfId="0" applyFont="1" applyBorder="1" applyAlignment="1">
      <alignment horizontal="left"/>
    </xf>
    <xf numFmtId="0" fontId="5" fillId="0" borderId="0" xfId="0" applyFont="1"/>
    <xf numFmtId="3" fontId="7" fillId="0" borderId="0" xfId="0" applyNumberFormat="1" applyFont="1"/>
    <xf numFmtId="0" fontId="6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horizontal="center" vertical="justify" wrapText="1"/>
    </xf>
    <xf numFmtId="3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2" borderId="0" xfId="0" applyFill="1"/>
    <xf numFmtId="166" fontId="0" fillId="0" borderId="0" xfId="0" applyNumberFormat="1"/>
    <xf numFmtId="166" fontId="10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1" fillId="0" borderId="0" xfId="0" applyFont="1"/>
    <xf numFmtId="166" fontId="11" fillId="0" borderId="0" xfId="0" applyNumberFormat="1" applyFont="1"/>
    <xf numFmtId="164" fontId="5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42" fontId="4" fillId="2" borderId="1" xfId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3" fontId="3" fillId="0" borderId="3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2" fontId="2" fillId="0" borderId="1" xfId="1" applyFont="1" applyBorder="1" applyAlignment="1">
      <alignment horizontal="center" vertical="center" wrapText="1"/>
    </xf>
    <xf numFmtId="42" fontId="0" fillId="0" borderId="0" xfId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calcChain" Target="calcChain.xml"/><Relationship Id="rId10" Type="http://schemas.openxmlformats.org/officeDocument/2006/relationships/customXml" Target="../customXml/item2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L37"/>
  <sheetViews>
    <sheetView tabSelected="1" topLeftCell="A14" workbookViewId="0">
      <selection activeCell="F30" sqref="F30"/>
    </sheetView>
  </sheetViews>
  <sheetFormatPr baseColWidth="10" defaultRowHeight="15" x14ac:dyDescent="0.25"/>
  <cols>
    <col min="3" max="3" width="12.5703125" bestFit="1" customWidth="1"/>
    <col min="4" max="4" width="27.7109375" bestFit="1" customWidth="1"/>
    <col min="5" max="5" width="6" bestFit="1" customWidth="1"/>
    <col min="6" max="6" width="41.140625" customWidth="1"/>
    <col min="7" max="7" width="13" customWidth="1"/>
    <col min="8" max="8" width="14.140625" customWidth="1"/>
    <col min="11" max="11" width="12.28515625" bestFit="1" customWidth="1"/>
  </cols>
  <sheetData>
    <row r="4" spans="2:9" x14ac:dyDescent="0.25">
      <c r="B4" s="27" t="s">
        <v>25</v>
      </c>
      <c r="I4" s="1"/>
    </row>
    <row r="5" spans="2:9" x14ac:dyDescent="0.25">
      <c r="B5" s="2"/>
      <c r="C5" s="2"/>
      <c r="D5" s="3" t="s">
        <v>0</v>
      </c>
      <c r="E5" s="43" t="s">
        <v>16</v>
      </c>
      <c r="F5" s="43"/>
      <c r="G5" s="43"/>
      <c r="H5" s="43"/>
      <c r="I5" s="2"/>
    </row>
    <row r="6" spans="2:9" x14ac:dyDescent="0.25">
      <c r="B6" s="2"/>
      <c r="D6" s="3" t="s">
        <v>1</v>
      </c>
      <c r="E6" s="24"/>
      <c r="F6" s="50">
        <v>1019016345</v>
      </c>
      <c r="G6" s="50"/>
      <c r="H6" s="50"/>
      <c r="I6" s="2"/>
    </row>
    <row r="7" spans="2:9" x14ac:dyDescent="0.25">
      <c r="B7" s="2"/>
      <c r="C7" s="2"/>
      <c r="D7" s="3" t="s">
        <v>2</v>
      </c>
      <c r="E7" s="3"/>
      <c r="F7" s="28" t="s">
        <v>17</v>
      </c>
      <c r="G7" s="4"/>
      <c r="H7" s="4"/>
      <c r="I7" s="2"/>
    </row>
    <row r="8" spans="2:9" x14ac:dyDescent="0.25">
      <c r="B8" s="5" t="s">
        <v>3</v>
      </c>
      <c r="C8" s="6" t="s">
        <v>4</v>
      </c>
      <c r="D8" s="7" t="s">
        <v>5</v>
      </c>
      <c r="E8" s="7" t="s">
        <v>6</v>
      </c>
      <c r="F8" s="7" t="s">
        <v>7</v>
      </c>
      <c r="G8" s="6" t="s">
        <v>8</v>
      </c>
      <c r="H8" s="7" t="s">
        <v>9</v>
      </c>
      <c r="I8" s="7" t="s">
        <v>10</v>
      </c>
    </row>
    <row r="9" spans="2:9" x14ac:dyDescent="0.25">
      <c r="B9" s="29" t="s">
        <v>21</v>
      </c>
      <c r="C9" s="51">
        <v>1019016345</v>
      </c>
      <c r="D9" s="52" t="s">
        <v>18</v>
      </c>
      <c r="E9" s="52"/>
      <c r="F9" s="52" t="s">
        <v>26</v>
      </c>
      <c r="G9" s="53">
        <v>25000</v>
      </c>
      <c r="H9" s="53">
        <v>0</v>
      </c>
      <c r="I9" s="53">
        <v>25000</v>
      </c>
    </row>
    <row r="10" spans="2:9" x14ac:dyDescent="0.25">
      <c r="B10" s="29" t="s">
        <v>21</v>
      </c>
      <c r="C10" s="30">
        <v>1022336552</v>
      </c>
      <c r="D10" s="41" t="s">
        <v>22</v>
      </c>
      <c r="E10" s="31"/>
      <c r="F10" s="39" t="s">
        <v>27</v>
      </c>
      <c r="G10" s="40">
        <v>26000</v>
      </c>
      <c r="H10" s="40">
        <v>0</v>
      </c>
      <c r="I10" s="40">
        <f t="shared" ref="I10" si="0">+G10+H10</f>
        <v>26000</v>
      </c>
    </row>
    <row r="11" spans="2:9" x14ac:dyDescent="0.25">
      <c r="B11" s="29" t="s">
        <v>21</v>
      </c>
      <c r="C11" s="42">
        <v>52350966</v>
      </c>
      <c r="D11" s="41" t="s">
        <v>23</v>
      </c>
      <c r="E11" s="41"/>
      <c r="F11" s="39" t="s">
        <v>28</v>
      </c>
      <c r="G11" s="40">
        <v>3000</v>
      </c>
      <c r="H11" s="40">
        <v>0</v>
      </c>
      <c r="I11" s="40">
        <f>+G11+H11</f>
        <v>3000</v>
      </c>
    </row>
    <row r="12" spans="2:9" x14ac:dyDescent="0.25">
      <c r="B12" s="29" t="s">
        <v>21</v>
      </c>
      <c r="C12" s="42">
        <v>1012388486</v>
      </c>
      <c r="D12" t="s">
        <v>29</v>
      </c>
      <c r="F12" t="s">
        <v>30</v>
      </c>
      <c r="G12" s="54">
        <v>22800</v>
      </c>
      <c r="H12" s="54">
        <v>0</v>
      </c>
      <c r="I12" s="54">
        <v>22800</v>
      </c>
    </row>
    <row r="13" spans="2:9" x14ac:dyDescent="0.25">
      <c r="B13" s="29" t="s">
        <v>21</v>
      </c>
      <c r="C13" s="42">
        <v>52350966</v>
      </c>
      <c r="D13" s="41" t="s">
        <v>23</v>
      </c>
      <c r="E13" s="41"/>
      <c r="F13" s="39" t="s">
        <v>31</v>
      </c>
      <c r="G13" s="40">
        <v>3000</v>
      </c>
      <c r="H13" s="40">
        <v>0</v>
      </c>
      <c r="I13" s="40">
        <f t="shared" ref="I13" si="1">+G13+H13</f>
        <v>3000</v>
      </c>
    </row>
    <row r="14" spans="2:9" x14ac:dyDescent="0.25">
      <c r="B14" s="29" t="s">
        <v>21</v>
      </c>
      <c r="C14" s="42">
        <v>800185306</v>
      </c>
      <c r="D14" s="41" t="s">
        <v>24</v>
      </c>
      <c r="E14" s="41"/>
      <c r="F14" s="35" t="s">
        <v>32</v>
      </c>
      <c r="G14" s="40">
        <v>35275</v>
      </c>
      <c r="H14" s="7"/>
      <c r="I14" s="40">
        <f>+G14+H14</f>
        <v>35275</v>
      </c>
    </row>
    <row r="15" spans="2:9" x14ac:dyDescent="0.25">
      <c r="B15" s="29" t="s">
        <v>21</v>
      </c>
      <c r="C15" s="42">
        <v>800185306</v>
      </c>
      <c r="D15" s="41" t="s">
        <v>24</v>
      </c>
      <c r="E15" s="41"/>
      <c r="F15" s="35" t="s">
        <v>33</v>
      </c>
      <c r="G15" s="40">
        <v>12800</v>
      </c>
      <c r="H15" s="7"/>
      <c r="I15" s="40">
        <f>+G15+H15</f>
        <v>12800</v>
      </c>
    </row>
    <row r="16" spans="2:9" x14ac:dyDescent="0.25">
      <c r="B16" s="29" t="s">
        <v>21</v>
      </c>
      <c r="C16" s="30">
        <v>1022336552</v>
      </c>
      <c r="D16" s="41" t="s">
        <v>22</v>
      </c>
      <c r="E16" s="31"/>
      <c r="F16" s="39" t="s">
        <v>34</v>
      </c>
      <c r="G16" s="40">
        <v>13000</v>
      </c>
      <c r="H16" s="40">
        <v>0</v>
      </c>
      <c r="I16" s="40">
        <f>+G16+H16</f>
        <v>13000</v>
      </c>
    </row>
    <row r="17" spans="2:9" x14ac:dyDescent="0.25">
      <c r="B17" s="29" t="s">
        <v>21</v>
      </c>
      <c r="C17" s="30">
        <v>1022336552</v>
      </c>
      <c r="D17" s="41" t="s">
        <v>22</v>
      </c>
      <c r="E17" s="31"/>
      <c r="F17" s="39" t="s">
        <v>35</v>
      </c>
      <c r="G17" s="40">
        <v>13000</v>
      </c>
      <c r="H17" s="40">
        <v>0</v>
      </c>
      <c r="I17" s="40">
        <f>+G17+H17</f>
        <v>13000</v>
      </c>
    </row>
    <row r="18" spans="2:9" x14ac:dyDescent="0.25">
      <c r="B18" s="29" t="s">
        <v>21</v>
      </c>
      <c r="C18" s="30">
        <v>1022336552</v>
      </c>
      <c r="D18" s="41" t="s">
        <v>22</v>
      </c>
      <c r="E18" s="31"/>
      <c r="F18" s="39" t="s">
        <v>36</v>
      </c>
      <c r="G18" s="40">
        <v>13000</v>
      </c>
      <c r="H18" s="40">
        <v>0</v>
      </c>
      <c r="I18" s="40">
        <f>+G18+H18</f>
        <v>13000</v>
      </c>
    </row>
    <row r="19" spans="2:9" x14ac:dyDescent="0.25">
      <c r="B19" s="29" t="s">
        <v>21</v>
      </c>
      <c r="C19" s="42">
        <v>52350966</v>
      </c>
      <c r="D19" s="41" t="s">
        <v>23</v>
      </c>
      <c r="E19" s="41"/>
      <c r="F19" s="39" t="s">
        <v>37</v>
      </c>
      <c r="G19" s="40">
        <v>3000</v>
      </c>
      <c r="H19" s="40">
        <v>0</v>
      </c>
      <c r="I19" s="40">
        <f t="shared" ref="I19" si="2">+G19+H19</f>
        <v>3000</v>
      </c>
    </row>
    <row r="20" spans="2:9" x14ac:dyDescent="0.25">
      <c r="B20" s="29" t="s">
        <v>21</v>
      </c>
      <c r="C20" s="42">
        <v>52350966</v>
      </c>
      <c r="D20" s="41" t="s">
        <v>23</v>
      </c>
      <c r="E20" s="41"/>
      <c r="F20" s="39" t="s">
        <v>38</v>
      </c>
      <c r="G20" s="40">
        <v>3000</v>
      </c>
      <c r="H20" s="40">
        <v>0</v>
      </c>
      <c r="I20" s="40">
        <f t="shared" ref="I20:I21" si="3">+G20+H20</f>
        <v>3000</v>
      </c>
    </row>
    <row r="21" spans="2:9" x14ac:dyDescent="0.25">
      <c r="B21" s="29" t="s">
        <v>21</v>
      </c>
      <c r="C21" s="42">
        <v>52350966</v>
      </c>
      <c r="D21" s="41" t="s">
        <v>23</v>
      </c>
      <c r="E21" s="41"/>
      <c r="F21" s="39" t="s">
        <v>39</v>
      </c>
      <c r="G21" s="40">
        <v>3000</v>
      </c>
      <c r="H21" s="40">
        <v>0</v>
      </c>
      <c r="I21" s="40">
        <f t="shared" si="3"/>
        <v>3000</v>
      </c>
    </row>
    <row r="22" spans="2:9" x14ac:dyDescent="0.25">
      <c r="B22" s="29" t="s">
        <v>21</v>
      </c>
      <c r="C22" s="42">
        <v>800185306</v>
      </c>
      <c r="D22" s="41" t="s">
        <v>24</v>
      </c>
      <c r="E22" s="41"/>
      <c r="F22" s="35" t="s">
        <v>40</v>
      </c>
      <c r="G22" s="40">
        <v>34530</v>
      </c>
      <c r="H22" s="7">
        <v>0</v>
      </c>
      <c r="I22" s="40">
        <f>+G22+H22</f>
        <v>34530</v>
      </c>
    </row>
    <row r="23" spans="2:9" x14ac:dyDescent="0.25">
      <c r="B23" s="29" t="s">
        <v>21</v>
      </c>
      <c r="C23" s="51">
        <v>1019016345</v>
      </c>
      <c r="D23" s="52" t="s">
        <v>18</v>
      </c>
      <c r="E23" s="52"/>
      <c r="F23" s="39" t="s">
        <v>41</v>
      </c>
      <c r="G23" s="40">
        <v>17400</v>
      </c>
      <c r="H23" s="40">
        <v>0</v>
      </c>
      <c r="I23" s="40">
        <f>+G23+H23</f>
        <v>17400</v>
      </c>
    </row>
    <row r="24" spans="2:9" x14ac:dyDescent="0.25">
      <c r="B24" s="5"/>
      <c r="C24" s="6"/>
      <c r="D24" s="7"/>
      <c r="E24" s="7"/>
      <c r="F24" s="7"/>
      <c r="G24" s="6"/>
      <c r="H24" s="7"/>
      <c r="I24" s="7"/>
    </row>
    <row r="25" spans="2:9" x14ac:dyDescent="0.25">
      <c r="B25" s="29" t="s">
        <v>21</v>
      </c>
      <c r="C25" s="9"/>
      <c r="D25" s="10"/>
      <c r="E25" s="8"/>
      <c r="F25" s="11" t="s">
        <v>11</v>
      </c>
      <c r="G25" s="12">
        <f>SUM(G9:G24)</f>
        <v>227805</v>
      </c>
      <c r="H25" s="13">
        <v>0</v>
      </c>
      <c r="I25" s="14">
        <f>SUM(I9:I24)</f>
        <v>227805</v>
      </c>
    </row>
    <row r="26" spans="2:9" x14ac:dyDescent="0.25">
      <c r="B26" s="4"/>
      <c r="C26" s="15"/>
      <c r="D26" s="16"/>
      <c r="E26" s="16"/>
      <c r="F26" s="16"/>
      <c r="G26" s="44" t="s">
        <v>20</v>
      </c>
      <c r="H26" s="45"/>
      <c r="I26" s="14">
        <v>500000</v>
      </c>
    </row>
    <row r="27" spans="2:9" x14ac:dyDescent="0.25">
      <c r="B27" s="16"/>
      <c r="C27" s="15"/>
      <c r="D27" s="16"/>
      <c r="E27" s="2"/>
      <c r="F27" s="16"/>
      <c r="G27" s="17" t="s">
        <v>12</v>
      </c>
      <c r="H27" s="18"/>
      <c r="I27" s="38">
        <f>+I26-I25</f>
        <v>272195</v>
      </c>
    </row>
    <row r="28" spans="2:9" x14ac:dyDescent="0.25">
      <c r="B28" s="16"/>
      <c r="C28" s="19"/>
      <c r="D28" s="20"/>
      <c r="E28" s="20"/>
      <c r="F28" s="20"/>
      <c r="G28" s="46" t="s">
        <v>13</v>
      </c>
      <c r="H28" s="47"/>
      <c r="I28" s="21">
        <f>+I25/I26</f>
        <v>0.45561000000000001</v>
      </c>
    </row>
    <row r="29" spans="2:9" x14ac:dyDescent="0.25">
      <c r="B29" s="15"/>
      <c r="C29" s="16"/>
      <c r="D29" s="16"/>
      <c r="E29" s="16"/>
      <c r="F29" s="22"/>
    </row>
    <row r="30" spans="2:9" x14ac:dyDescent="0.25">
      <c r="B30" s="25" t="s">
        <v>18</v>
      </c>
      <c r="C30" s="25"/>
      <c r="D30" s="16"/>
      <c r="F30" s="23"/>
    </row>
    <row r="31" spans="2:9" x14ac:dyDescent="0.25">
      <c r="B31" s="48" t="s">
        <v>14</v>
      </c>
      <c r="C31" s="48"/>
      <c r="D31" s="16"/>
      <c r="F31" s="26" t="s">
        <v>15</v>
      </c>
    </row>
    <row r="32" spans="2:9" x14ac:dyDescent="0.25">
      <c r="B32" s="49" t="s">
        <v>19</v>
      </c>
      <c r="C32" s="49"/>
      <c r="D32" s="4"/>
      <c r="E32" s="16"/>
      <c r="F32" s="22"/>
    </row>
    <row r="33" spans="10:12" x14ac:dyDescent="0.25">
      <c r="J33" s="32"/>
    </row>
    <row r="35" spans="10:12" x14ac:dyDescent="0.25">
      <c r="J35" s="36"/>
      <c r="K35" s="37"/>
      <c r="L35" s="36"/>
    </row>
    <row r="36" spans="10:12" x14ac:dyDescent="0.25">
      <c r="K36" s="33"/>
    </row>
    <row r="37" spans="10:12" x14ac:dyDescent="0.25">
      <c r="K37" s="34"/>
    </row>
  </sheetData>
  <autoFilter ref="B8:I8" xr:uid="{BA97B377-CDAF-4231-AB9D-5ABBC43BBE36}"/>
  <mergeCells count="6">
    <mergeCell ref="E5:H5"/>
    <mergeCell ref="G26:H26"/>
    <mergeCell ref="G28:H28"/>
    <mergeCell ref="B31:C31"/>
    <mergeCell ref="B32:C32"/>
    <mergeCell ref="F6:H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0AA0EA-31CF-499D-AAC6-D1DA1AA6007B}"/>
</file>

<file path=customXml/itemProps2.xml><?xml version="1.0" encoding="utf-8"?>
<ds:datastoreItem xmlns:ds="http://schemas.openxmlformats.org/officeDocument/2006/customXml" ds:itemID="{98C50FA9-1DB6-4976-8A08-48B5C3289450}"/>
</file>

<file path=customXml/itemProps3.xml><?xml version="1.0" encoding="utf-8"?>
<ds:datastoreItem xmlns:ds="http://schemas.openxmlformats.org/officeDocument/2006/customXml" ds:itemID="{1FE52238-0DA9-4D98-BB56-FC663E229A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HINCAPIE</dc:creator>
  <cp:lastModifiedBy>Lady Liliana Rodriguez Uribe</cp:lastModifiedBy>
  <dcterms:created xsi:type="dcterms:W3CDTF">2019-07-25T15:16:26Z</dcterms:created>
  <dcterms:modified xsi:type="dcterms:W3CDTF">2024-12-12T18:43:00Z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