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25" documentId="8_{957B0467-EDE6-4F83-B05F-1595CE1112BB}" xr6:coauthVersionLast="47" xr6:coauthVersionMax="47" xr10:uidLastSave="{3FAF0B7B-5E1F-4810-AD80-5A9F6711F12B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2" i="1"/>
  <c r="N6" i="1" s="1"/>
  <c r="N4" i="1"/>
  <c r="N3" i="1"/>
  <c r="G6" i="6" l="1"/>
  <c r="H6" i="6" s="1"/>
  <c r="G7" i="6"/>
  <c r="H7" i="6" s="1"/>
  <c r="G8" i="6"/>
  <c r="H8" i="6" s="1"/>
  <c r="G5" i="6"/>
  <c r="H5" i="6" s="1"/>
  <c r="G9" i="6"/>
  <c r="H9" i="6" s="1"/>
  <c r="G4" i="6"/>
  <c r="H4" i="6" s="1"/>
  <c r="N8" i="1" l="1"/>
  <c r="H10" i="6"/>
</calcChain>
</file>

<file path=xl/sharedStrings.xml><?xml version="1.0" encoding="utf-8"?>
<sst xmlns="http://schemas.openxmlformats.org/spreadsheetml/2006/main" count="91" uniqueCount="66">
  <si>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</si>
  <si>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</si>
  <si>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</si>
  <si>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</si>
  <si>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</si>
  <si>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</si>
  <si>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</si>
  <si>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</si>
  <si>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</si>
  <si>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</si>
  <si>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</si>
  <si>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</si>
  <si>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</si>
  <si>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</si>
  <si>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</si>
  <si>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</si>
  <si>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</si>
  <si>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</si>
  <si>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</si>
  <si>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</si>
  <si>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</si>
  <si>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</si>
  <si>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</si>
  <si>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</si>
  <si>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</si>
  <si>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</si>
  <si>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</si>
  <si>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</si>
  <si>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</si>
  <si>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</si>
  <si>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</si>
  <si>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</si>
  <si>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</si>
  <si>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</si>
  <si>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</si>
  <si>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</si>
  <si>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</si>
  <si>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</si>
  <si>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</si>
  <si>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</si>
  <si>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</si>
  <si>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</si>
  <si>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</si>
  <si>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</si>
  <si>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</si>
  <si>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</si>
  <si>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</si>
  <si>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</si>
  <si>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</si>
  <si>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</si>
  <si>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</si>
  <si>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>MANUEL CASTRO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</si>
  <si>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</si>
  <si>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</si>
  <si>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</si>
  <si>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</si>
  <si>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</si>
  <si>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</si>
  <si>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</si>
  <si>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>CONTRATO</t>
  </si>
  <si>
    <t>REFERIDOS</t>
  </si>
  <si>
    <t>ASEO</t>
  </si>
  <si>
    <t>VALERIA SANCHEZ</t>
  </si>
  <si>
    <t>LEIDY CASTRO</t>
  </si>
  <si>
    <t>ERIKA MEDINA</t>
  </si>
  <si>
    <t>102666-116441.121705,124104.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</si>
</sst>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Arial"/>
      <family val="2"/>
    </font>
    <font>
      <sz val="10"/>
      <color rgb="FF4B5563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0" fillId="6" borderId="1" xfId="0" applyFill="1" applyBorder="1"/>
    <xf numFmtId="164" fontId="0" fillId="6" borderId="1" xfId="1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7" fillId="0" borderId="2" xfId="0" applyNumberFormat="1" applyFont="1" applyBorder="1"/>
    <xf numFmtId="8" fontId="7" fillId="0" borderId="3" xfId="0" applyNumberFormat="1" applyFont="1" applyBorder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" fontId="6" fillId="3" borderId="0" xfId="0" applyNumberFormat="1" applyFont="1" applyFill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/>
    </xf>
    <xf numFmtId="164" fontId="4" fillId="4" borderId="12" xfId="1" applyNumberFormat="1" applyFont="1" applyFill="1" applyBorder="1" applyAlignment="1">
      <alignment horizontal="center"/>
    </xf>
    <xf numFmtId="164" fontId="4" fillId="4" borderId="13" xfId="1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1" xfId="3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10" fillId="0" borderId="0" xfId="0" applyFont="1" applyAlignment="1">
      <alignment horizontal="left"/>
    </xf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8130F280-71B8-4962-80BC-6B113DFC6E0A}"/>
    <cellStyle name="Porcentaje" xfId="2" builtinId="5"/>
  </cellStyles>
  <dxfs count="3"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R15"/>
  <sheetViews>
    <sheetView tabSelected="1" workbookViewId="0">
      <selection activeCell="G5" sqref="G5"/>
    </sheetView>
  </sheetViews>
  <sheetFormatPr baseColWidth="10" defaultRowHeight="13.5" x14ac:dyDescent="0.25"/>
  <cols>
    <col min="1" max="1" width="9.140625" style="1" customWidth="1"/>
    <col min="2" max="2" width="6.42578125" style="1" customWidth="1"/>
    <col min="3" max="3" width="17.140625" style="1" bestFit="1" customWidth="1"/>
    <col min="4" max="4" width="7.85546875" style="1" bestFit="1" customWidth="1"/>
    <col min="5" max="5" width="17.140625" style="1" bestFit="1" customWidth="1"/>
    <col min="6" max="6" width="23.28515625" style="1" customWidth="1"/>
    <col min="7" max="8" width="11.42578125" style="1" customWidth="1"/>
    <col min="9" max="9" width="7.85546875" style="1" customWidth="1"/>
    <col min="10" max="10" width="25" style="5" customWidth="1"/>
    <col min="11" max="11" width="5.140625" style="1" bestFit="1" customWidth="1"/>
    <col min="12" max="12" width="13.28515625" style="18" bestFit="1" customWidth="1"/>
    <col min="13" max="13" width="13.5703125" style="18" bestFit="1" customWidth="1"/>
    <col min="14" max="14" width="12.28515625" style="18" bestFit="1" customWidth="1"/>
    <col min="15" max="15" width="12" style="12" bestFit="1" customWidth="1"/>
    <col min="16" max="70" width="11.42578125" style="12"/>
    <col min="71" max="16384" width="11.42578125" style="1"/>
  </cols>
  <sheetData>
    <row r="1" spans="1:15" ht="14.25" thickBot="1" x14ac:dyDescent="0.3">
      <c r="A1" s="43" t="s">
        <v>48</v>
      </c>
      <c r="B1" s="44" t="s">
        <v>36</v>
      </c>
      <c r="C1" s="44" t="s">
        <v>37</v>
      </c>
      <c r="D1" s="44" t="s">
        <v>9</v>
      </c>
      <c r="E1" s="44" t="s">
        <v>6</v>
      </c>
      <c r="F1" s="44" t="s">
        <v>7</v>
      </c>
      <c r="G1" s="44" t="s">
        <v>39</v>
      </c>
      <c r="H1" s="44" t="s">
        <v>59</v>
      </c>
      <c r="I1" s="44" t="s">
        <v>38</v>
      </c>
      <c r="J1" s="45" t="s">
        <v>0</v>
      </c>
      <c r="K1" s="44" t="s">
        <v>1</v>
      </c>
      <c r="L1" s="46" t="s">
        <v>2</v>
      </c>
      <c r="M1" s="46" t="s">
        <v>3</v>
      </c>
      <c r="N1" s="47" t="s">
        <v>4</v>
      </c>
    </row>
    <row r="2" spans="1:15" s="12" customFormat="1" ht="14.25" x14ac:dyDescent="0.25">
      <c r="A2" s="40" t="s">
        <v>12</v>
      </c>
      <c r="B2" s="41">
        <v>46091</v>
      </c>
      <c r="C2" s="42" t="s">
        <v>58</v>
      </c>
      <c r="D2" s="42" t="s">
        <v>23</v>
      </c>
      <c r="E2" s="42" t="s">
        <v>35</v>
      </c>
      <c r="F2" s="2" t="s">
        <v>61</v>
      </c>
      <c r="G2" s="2">
        <v>124765</v>
      </c>
      <c r="H2" s="50"/>
      <c r="I2" s="2"/>
      <c r="J2" s="2" t="s">
        <v>62</v>
      </c>
      <c r="K2" s="2"/>
      <c r="L2" s="4">
        <v>80000</v>
      </c>
      <c r="M2" s="4"/>
      <c r="N2" s="29">
        <f>L2</f>
        <v>80000</v>
      </c>
    </row>
    <row r="3" spans="1:15" s="12" customFormat="1" ht="14.25" x14ac:dyDescent="0.25">
      <c r="A3" s="40" t="s">
        <v>12</v>
      </c>
      <c r="B3" s="41">
        <v>46093</v>
      </c>
      <c r="C3" s="42" t="s">
        <v>58</v>
      </c>
      <c r="D3" s="42" t="s">
        <v>23</v>
      </c>
      <c r="E3" s="42" t="s">
        <v>33</v>
      </c>
      <c r="F3" s="2" t="s">
        <v>60</v>
      </c>
      <c r="G3" s="49">
        <v>124500</v>
      </c>
      <c r="H3" s="51"/>
      <c r="I3" s="2"/>
      <c r="J3" s="2" t="s">
        <v>64</v>
      </c>
      <c r="K3" s="2"/>
      <c r="L3" s="4">
        <v>140000</v>
      </c>
      <c r="M3" s="4"/>
      <c r="N3" s="29">
        <f t="shared" ref="N3:N5" si="0">L3</f>
        <v>140000</v>
      </c>
    </row>
    <row r="4" spans="1:15" s="12" customFormat="1" ht="15" x14ac:dyDescent="0.25">
      <c r="A4" s="40" t="s">
        <v>12</v>
      </c>
      <c r="B4" s="41">
        <v>46093</v>
      </c>
      <c r="C4" s="42" t="s">
        <v>58</v>
      </c>
      <c r="D4" s="42" t="s">
        <v>23</v>
      </c>
      <c r="E4" s="42" t="s">
        <v>31</v>
      </c>
      <c r="F4" s="2" t="s">
        <v>60</v>
      </c>
      <c r="G4" s="2" t="s">
        <v>65</v>
      </c>
      <c r="H4"/>
      <c r="I4" s="2"/>
      <c r="J4" s="2" t="s">
        <v>63</v>
      </c>
      <c r="K4" s="2"/>
      <c r="L4" s="4">
        <v>290000</v>
      </c>
      <c r="M4" s="4"/>
      <c r="N4" s="29">
        <f t="shared" si="0"/>
        <v>290000</v>
      </c>
    </row>
    <row r="5" spans="1:15" s="12" customFormat="1" ht="15" x14ac:dyDescent="0.25">
      <c r="A5" s="40" t="s">
        <v>12</v>
      </c>
      <c r="B5" s="41">
        <v>46093</v>
      </c>
      <c r="C5" s="42" t="s">
        <v>58</v>
      </c>
      <c r="D5" s="42" t="s">
        <v>23</v>
      </c>
      <c r="E5" s="42" t="s">
        <v>31</v>
      </c>
      <c r="F5" s="2" t="s">
        <v>60</v>
      </c>
      <c r="G5" s="2">
        <v>123426</v>
      </c>
      <c r="H5"/>
      <c r="I5" s="2"/>
      <c r="J5" s="2" t="s">
        <v>52</v>
      </c>
      <c r="K5" s="2"/>
      <c r="L5" s="4">
        <v>110000</v>
      </c>
      <c r="M5" s="4"/>
      <c r="N5" s="29">
        <f t="shared" si="0"/>
        <v>110000</v>
      </c>
    </row>
    <row r="6" spans="1:15" x14ac:dyDescent="0.25">
      <c r="A6" s="40"/>
      <c r="B6" s="3"/>
      <c r="C6" s="42"/>
      <c r="D6" s="42"/>
      <c r="E6" s="6"/>
      <c r="F6" s="6"/>
      <c r="G6" s="6"/>
      <c r="H6" s="6"/>
      <c r="I6" s="6"/>
      <c r="J6" s="7"/>
      <c r="K6" s="13"/>
      <c r="L6" s="14"/>
      <c r="M6" s="15" t="s">
        <v>50</v>
      </c>
      <c r="N6" s="30">
        <f>SUM(N2:N5)</f>
        <v>620000</v>
      </c>
    </row>
    <row r="7" spans="1:15" x14ac:dyDescent="0.25">
      <c r="A7" s="28"/>
      <c r="B7" s="3"/>
      <c r="C7" s="2"/>
      <c r="D7" s="2"/>
      <c r="E7" s="6"/>
      <c r="F7" s="6"/>
      <c r="G7" s="6">
        <v>114864</v>
      </c>
      <c r="H7" s="6"/>
      <c r="I7" s="6"/>
      <c r="J7" s="7" t="s">
        <v>51</v>
      </c>
      <c r="K7" s="13"/>
      <c r="L7" s="14"/>
      <c r="M7" s="15" t="s">
        <v>49</v>
      </c>
      <c r="N7" s="30">
        <v>800000</v>
      </c>
    </row>
    <row r="8" spans="1:15" ht="14.25" thickBot="1" x14ac:dyDescent="0.3">
      <c r="A8" s="31"/>
      <c r="B8" s="32"/>
      <c r="C8" s="33"/>
      <c r="D8" s="33"/>
      <c r="E8" s="34"/>
      <c r="F8" s="34"/>
      <c r="G8" s="34">
        <v>105058</v>
      </c>
      <c r="H8" s="34"/>
      <c r="I8" s="34"/>
      <c r="J8" s="35" t="s">
        <v>52</v>
      </c>
      <c r="K8" s="36"/>
      <c r="L8" s="37"/>
      <c r="M8" s="38"/>
      <c r="N8" s="39">
        <f>N7-N6</f>
        <v>180000</v>
      </c>
      <c r="O8" s="16"/>
    </row>
    <row r="9" spans="1:15" x14ac:dyDescent="0.25">
      <c r="L9" s="17"/>
    </row>
    <row r="11" spans="1:15" x14ac:dyDescent="0.25">
      <c r="F11" s="8"/>
    </row>
    <row r="12" spans="1: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4"/>
      <c r="K12" s="23"/>
      <c r="L12" s="25"/>
      <c r="M12" s="25"/>
      <c r="N12" s="25"/>
    </row>
    <row r="13" spans="1:15" x14ac:dyDescent="0.25">
      <c r="A13" s="23"/>
      <c r="B13" s="26"/>
      <c r="C13" s="23"/>
      <c r="D13" s="23"/>
      <c r="E13" s="23"/>
      <c r="F13" s="23"/>
      <c r="G13" s="23"/>
      <c r="H13" s="23"/>
      <c r="I13" s="23"/>
      <c r="J13" s="48"/>
      <c r="K13" s="23"/>
      <c r="L13" s="27"/>
      <c r="M13" s="27"/>
      <c r="N13" s="27"/>
    </row>
    <row r="14" spans="1:15" x14ac:dyDescent="0.25">
      <c r="F14" s="19"/>
    </row>
    <row r="15" spans="1:15" x14ac:dyDescent="0.25">
      <c r="J15" s="9"/>
    </row>
  </sheetData>
  <phoneticPr fontId="2" type="noConversion"/>
  <conditionalFormatting sqref="G3">
    <cfRule type="expression" dxfId="2" priority="1">
      <formula>$AV3="ENTRA"</formula>
    </cfRule>
    <cfRule type="expression" dxfId="1" priority="2">
      <formula>$K3="Por Fuera"</formula>
    </cfRule>
    <cfRule type="expression" dxfId="0" priority="3" stopIfTrue="1">
      <formula>$AV3="NO ENTRA"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A9:A1048576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C9:C1048576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D9:D1048576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57</v>
      </c>
    </row>
    <row r="4" spans="6:8" x14ac:dyDescent="0.25">
      <c r="F4" s="21">
        <v>302000000</v>
      </c>
      <c r="G4" s="20">
        <f>F4*1.5%</f>
        <v>4530000</v>
      </c>
      <c r="H4" s="20">
        <f>G4*10%</f>
        <v>453000</v>
      </c>
    </row>
    <row r="5" spans="6:8" x14ac:dyDescent="0.25">
      <c r="F5" s="21">
        <v>270000000</v>
      </c>
      <c r="G5" s="20">
        <f>F5*3%</f>
        <v>8100000</v>
      </c>
      <c r="H5" s="20">
        <f t="shared" ref="H5:H9" si="0">G5*10%</f>
        <v>810000</v>
      </c>
    </row>
    <row r="6" spans="6:8" x14ac:dyDescent="0.25">
      <c r="F6" s="22">
        <v>340000000</v>
      </c>
      <c r="G6" s="20">
        <f t="shared" ref="G6:G8" si="1">F6*3%</f>
        <v>10200000</v>
      </c>
      <c r="H6" s="20">
        <f t="shared" si="0"/>
        <v>1020000</v>
      </c>
    </row>
    <row r="7" spans="6:8" x14ac:dyDescent="0.25">
      <c r="F7" s="22">
        <v>410000000</v>
      </c>
      <c r="G7" s="20">
        <f t="shared" si="1"/>
        <v>12300000</v>
      </c>
      <c r="H7" s="20">
        <f t="shared" si="0"/>
        <v>1230000</v>
      </c>
    </row>
    <row r="8" spans="6:8" x14ac:dyDescent="0.25">
      <c r="F8" s="21">
        <v>280000000</v>
      </c>
      <c r="G8" s="20">
        <f t="shared" si="1"/>
        <v>8400000</v>
      </c>
      <c r="H8" s="20">
        <f t="shared" si="0"/>
        <v>840000</v>
      </c>
    </row>
    <row r="9" spans="6:8" x14ac:dyDescent="0.25">
      <c r="F9" s="21">
        <v>180000000</v>
      </c>
      <c r="G9" s="20">
        <f>F9*1.5%</f>
        <v>2700000</v>
      </c>
      <c r="H9" s="20">
        <f t="shared" si="0"/>
        <v>270000</v>
      </c>
    </row>
    <row r="10" spans="6:8" x14ac:dyDescent="0.25">
      <c r="H10" s="20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53" t="s">
        <v>53</v>
      </c>
      <c r="G5" s="53"/>
      <c r="H5" s="53"/>
    </row>
    <row r="6" spans="6:8" x14ac:dyDescent="0.25">
      <c r="F6" s="52" t="s">
        <v>56</v>
      </c>
      <c r="G6" s="52"/>
      <c r="H6" s="10" t="s">
        <v>54</v>
      </c>
    </row>
    <row r="7" spans="6:8" x14ac:dyDescent="0.25">
      <c r="F7" s="11">
        <v>0</v>
      </c>
      <c r="G7" s="11">
        <v>2299999</v>
      </c>
      <c r="H7" s="10">
        <v>0.5</v>
      </c>
    </row>
    <row r="8" spans="6:8" x14ac:dyDescent="0.25">
      <c r="F8" s="11">
        <v>2300000</v>
      </c>
      <c r="G8" s="11" t="s">
        <v>55</v>
      </c>
      <c r="H8" s="10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2F236E-D8EC-4123-8802-DA667AA24BD7}"/>
</file>

<file path=customXml/itemProps2.xml><?xml version="1.0" encoding="utf-8"?>
<ds:datastoreItem xmlns:ds="http://schemas.openxmlformats.org/officeDocument/2006/customXml" ds:itemID="{F2133662-D1D9-4199-BD79-7E4613816AD0}"/>
</file>

<file path=customXml/itemProps3.xml><?xml version="1.0" encoding="utf-8"?>
<ds:datastoreItem xmlns:ds="http://schemas.openxmlformats.org/officeDocument/2006/customXml" ds:itemID="{1F9224AC-5996-488E-8564-D6F6FEFCB5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Hoja2</vt:lpstr>
      <vt:lpstr>ESCALA MOSTRADORES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2026-03-12T21:55:10Z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