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grupoafiansa-my.sharepoint.com/personal/johanna_quinones_bienco_com_co/Documents/Datos Equipo Viejo/"/>
    </mc:Choice>
  </mc:AlternateContent>
  <xr:revisionPtr revIDLastSave="3" documentId="8_{A7DCBCBD-AEF5-4D37-92E8-FCC0F4103EAC}" xr6:coauthVersionLast="47" xr6:coauthVersionMax="47" xr10:uidLastSave="{942246A1-B324-470D-B400-A7E0FD01EEE7}"/>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DICIEMBRE 2020" sheetId="45" r:id="rId9"/>
    <sheet name="Hoja2" sheetId="46" r:id="rId10"/>
    <sheet name="KAREN " sheetId="38" state="hidden" r:id="rId11"/>
    <sheet name="JHON ALEX" sheetId="27" state="hidden" r:id="rId12"/>
    <sheet name="MANZANO" sheetId="28" state="hidden" r:id="rId13"/>
    <sheet name="jorge" sheetId="15" state="hidden" r:id="rId14"/>
    <sheet name="liliana" sheetId="16" state="hidden" r:id="rId15"/>
    <sheet name="victor" sheetId="17" state="hidden" r:id="rId16"/>
    <sheet name="stefania" sheetId="18" state="hidden" r:id="rId17"/>
    <sheet name="juan r" sheetId="19" state="hidden" r:id="rId18"/>
    <sheet name="giovanni" sheetId="20" state="hidden" r:id="rId19"/>
    <sheet name="lorena" sheetId="21" state="hidden" r:id="rId20"/>
    <sheet name="LILIANA PASOS" sheetId="23" state="hidden" r:id="rId21"/>
    <sheet name="jerson" sheetId="22" state="hidden" r:id="rId22"/>
    <sheet name="ANGELA" sheetId="8" state="hidden" r:id="rId23"/>
    <sheet name="JEFERSON" sheetId="9" state="hidden" r:id="rId24"/>
    <sheet name="JUAN" sheetId="10" state="hidden" r:id="rId25"/>
    <sheet name="CAROLINA" sheetId="11" state="hidden" r:id="rId26"/>
    <sheet name="JOSE" sheetId="12" state="hidden" r:id="rId27"/>
    <sheet name="en blanco" sheetId="13" state="hidden" r:id="rId28"/>
  </sheets>
  <definedNames>
    <definedName name="_xlnm.Print_Area" localSheetId="4">GERSON!$B$1:$H$61</definedName>
    <definedName name="_xlnm.Print_Area" localSheetId="5">HAROLD!$B$1:$H$61</definedName>
    <definedName name="_xlnm.Print_Area" localSheetId="6">HENRY!$B$1:$H$61</definedName>
    <definedName name="_xlnm.Print_Area" localSheetId="11">'JHON ALEX'!$B$1:$H$61</definedName>
    <definedName name="_xlnm.Print_Area" localSheetId="17">'juan r'!$B$1:$H$65</definedName>
    <definedName name="_xlnm.Print_Area" localSheetId="1">'LILIANA P'!$B$1:$H$59</definedName>
    <definedName name="_xlnm.Print_Area" localSheetId="20">'LILIANA PASOS'!$B$1:$H$63</definedName>
    <definedName name="_xlnm.Print_Area" localSheetId="7">'LOREN ARROYO'!$B$1:$H$58</definedName>
    <definedName name="_xlnm.Print_Area" localSheetId="19">lorena!$B$1:$H$64</definedName>
    <definedName name="_xlnm.Print_Area" localSheetId="16">stefania!$B$1:$H$63</definedName>
    <definedName name="_xlnm.Print_Area" localSheetId="15">victor!$B$1:$H$63</definedName>
    <definedName name="_xlnm.Print_Area" localSheetId="3">'VICTOR P'!$B$1:$H$59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45" l="1"/>
  <c r="I23" i="45"/>
  <c r="H24" i="45"/>
  <c r="H30" i="45"/>
  <c r="I30" i="45"/>
  <c r="H29" i="45"/>
  <c r="I29" i="45"/>
  <c r="H28" i="45"/>
  <c r="I28" i="45"/>
  <c r="H27" i="45"/>
  <c r="I27" i="45"/>
  <c r="H26" i="45"/>
  <c r="I26" i="45"/>
  <c r="H25" i="45"/>
  <c r="I25" i="45"/>
  <c r="I24" i="45"/>
  <c r="F41" i="30"/>
  <c r="G22" i="30"/>
  <c r="G23" i="30"/>
  <c r="G24" i="30"/>
  <c r="G26" i="30"/>
  <c r="G25" i="30"/>
  <c r="G28" i="30"/>
  <c r="F30" i="30"/>
  <c r="F43" i="30"/>
  <c r="F44" i="28"/>
  <c r="G29" i="28"/>
  <c r="G28" i="28"/>
  <c r="G27" i="28"/>
  <c r="G26" i="28"/>
  <c r="G25" i="28"/>
  <c r="G24" i="28"/>
  <c r="G23" i="28"/>
  <c r="G22" i="28"/>
  <c r="G16" i="28"/>
  <c r="G31" i="28"/>
  <c r="F33" i="28"/>
  <c r="F46" i="28"/>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c r="F33" i="27"/>
  <c r="F46" i="27"/>
  <c r="G31" i="25"/>
  <c r="F33" i="25"/>
  <c r="F46" i="25"/>
  <c r="G31" i="24"/>
  <c r="F33" i="24"/>
  <c r="F46" i="24"/>
  <c r="G31" i="4"/>
  <c r="F33" i="4"/>
  <c r="F46" i="4"/>
  <c r="G31" i="3"/>
  <c r="F33" i="3"/>
  <c r="F46" i="3"/>
  <c r="G23" i="1"/>
  <c r="G24" i="1"/>
  <c r="G25" i="1"/>
  <c r="G26" i="1"/>
  <c r="G27" i="1"/>
  <c r="G28" i="1"/>
  <c r="G29" i="1"/>
  <c r="G22" i="1"/>
  <c r="F44" i="17"/>
  <c r="F44" i="23"/>
  <c r="G29" i="23"/>
  <c r="G28" i="23"/>
  <c r="G27" i="23"/>
  <c r="G26" i="23"/>
  <c r="G25" i="23"/>
  <c r="G24" i="23"/>
  <c r="G23" i="23"/>
  <c r="G22" i="23"/>
  <c r="G16" i="23"/>
  <c r="B1" i="23"/>
  <c r="F44" i="21"/>
  <c r="G16" i="21"/>
  <c r="F44" i="19"/>
  <c r="G16" i="19"/>
  <c r="F44" i="18"/>
  <c r="G16" i="18"/>
  <c r="G16" i="17"/>
  <c r="F44" i="1"/>
  <c r="G31" i="23"/>
  <c r="F33" i="23"/>
  <c r="F46" i="23"/>
  <c r="B1" i="18"/>
  <c r="B1" i="17"/>
  <c r="B1" i="16"/>
  <c r="B1" i="15"/>
  <c r="B1" i="22"/>
  <c r="B1" i="21"/>
  <c r="B1" i="20"/>
  <c r="B1" i="19"/>
  <c r="B14" i="22"/>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c r="F33" i="21"/>
  <c r="F46" i="21"/>
  <c r="G31" i="19"/>
  <c r="F33" i="19"/>
  <c r="F46" i="19"/>
  <c r="G31" i="18"/>
  <c r="F33" i="18"/>
  <c r="F46" i="18"/>
  <c r="G31" i="17"/>
  <c r="F33" i="17"/>
  <c r="F46" i="17"/>
  <c r="G25" i="22"/>
  <c r="E27" i="22"/>
  <c r="G30" i="20"/>
  <c r="E32" i="20"/>
  <c r="G30" i="16"/>
  <c r="E32" i="16"/>
  <c r="G30" i="15"/>
  <c r="E32" i="15"/>
  <c r="G28" i="13"/>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c r="G30" i="13"/>
  <c r="K33" i="11"/>
  <c r="G31" i="1"/>
  <c r="F33" i="1"/>
  <c r="F46" i="1"/>
  <c r="G30" i="2"/>
  <c r="E32" i="2"/>
  <c r="K33" i="8"/>
  <c r="K33" i="10"/>
  <c r="K33" i="12"/>
  <c r="E32" i="13"/>
  <c r="H31" i="45" l="1"/>
</calcChain>
</file>

<file path=xl/sharedStrings.xml><?xml version="1.0" encoding="utf-8"?>
<sst xmlns="http://schemas.openxmlformats.org/spreadsheetml/2006/main" count="772" uniqueCount="172">
  <si>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</si>
  <si>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</si>
  <si>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</si>
  <si>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</si>
  <si>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</si>
  <si>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</si>
  <si>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</si>
  <si>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</si>
  <si>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</si>
  <si>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</si>
  <si>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</si>
  <si>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</si>
  <si>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</si>
  <si>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</si>
  <si>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</si>
  <si>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</si>
  <si>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</si>
  <si>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</si>
  <si>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</si>
  <si>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</si>
  <si>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</si>
  <si>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</si>
  <si>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</si>
  <si>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</si>
  <si>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</si>
  <si>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</si>
  <si>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</si>
  <si>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</si>
  <si>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</si>
  <si>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</si>
  <si>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</si>
  <si>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</si>
  <si>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</si>
  <si>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</si>
  <si>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</si>
  <si>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</si>
  <si>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</si>
  <si>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</si>
  <si>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</si>
  <si>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</si>
  <si>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</si>
  <si>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</si>
  <si>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</si>
  <si>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</si>
  <si>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</si>
  <si>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</si>
  <si>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</si>
  <si>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</si>
  <si>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</si>
  <si>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</si>
  <si>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</si>
  <si>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</si>
  <si>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</si>
  <si>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</si>
  <si>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</si>
  <si>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</si>
  <si>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</si>
  <si>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</si>
  <si>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</si>
  <si>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</si>
  <si>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</si>
  <si>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</si>
  <si>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</si>
  <si>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</si>
  <si>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</si>
  <si>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</si>
  <si>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</si>
  <si>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</si>
  <si>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</si>
  <si>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</si>
  <si>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</si>
  <si>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</si>
  <si>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</si>
  <si>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</si>
  <si>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</si>
  <si>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</si>
  <si>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</si>
  <si>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</si>
  <si>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</si>
  <si>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</si>
  <si>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</si>
  <si>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</si>
  <si>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</si>
  <si>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</si>
  <si>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</si>
  <si>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</si>
  <si>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</si>
  <si>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</si>
  <si>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</si>
  <si>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</si>
  <si>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</si>
  <si>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</si>
  <si>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</si>
  <si>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</si>
  <si>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</si>
  <si>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</si>
  <si>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</si>
  <si>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</si>
  <si>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</si>
  <si>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</si>
  <si>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</si>
  <si>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</si>
  <si>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</si>
  <si>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</si>
  <si>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</si>
  <si>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</si>
  <si>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</si>
  <si>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</si>
  <si>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</si>
  <si>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</si>
  <si>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</si>
  <si>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</si>
  <si>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</si>
  <si>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</si>
  <si>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</si>
  <si>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</si>
  <si>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</si>
  <si>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</si>
  <si>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</si>
  <si>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</si>
  <si>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</si>
  <si>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</si>
  <si>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</si>
  <si>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</si>
  <si>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</si>
  <si>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</si>
  <si>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</si>
  <si>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</si>
  <si>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</si>
  <si>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</si>
  <si>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</si>
  <si>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</si>
  <si>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</si>
  <si>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</si>
  <si>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</si>
  <si>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</si>
  <si>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</si>
  <si>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</si>
  <si>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</si>
  <si>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</si>
  <si>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</si>
  <si>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</si>
  <si>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</si>
  <si>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</si>
  <si>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</si>
  <si>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</si>
  <si>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</si>
  <si>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</si>
  <si>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</si>
  <si>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</si>
  <si>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</si>
  <si>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</si>
  <si>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</si>
  <si>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</si>
  <si>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</si>
  <si>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VALOR VENTA </t>
  </si>
  <si>
    <t xml:space="preserve">COMISION % ASESOR </t>
  </si>
  <si>
    <t xml:space="preserve">VALOR COMISION </t>
  </si>
  <si>
    <t>DIRECCION :</t>
  </si>
  <si>
    <t xml:space="preserve">CUENTA DE AHORROS </t>
  </si>
  <si>
    <t xml:space="preserve">REGIMEN </t>
  </si>
  <si>
    <t>Simplificado</t>
  </si>
  <si>
    <t>BIENCO INMOBILIARIA</t>
  </si>
  <si>
    <t>Paola Zuleta</t>
  </si>
  <si>
    <t>CC: 1.144.166.234</t>
  </si>
  <si>
    <t xml:space="preserve">80752037683  DE Bancolombia </t>
  </si>
  <si>
    <t>CARRERA 15 # 33A - 17</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</si>
  <si>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 informo que no soy responsable de IVA, en atención a lo previsto en el articulo 383 del estatuto tributario, informo que no poseo ningún trabajador a mi cargo para el desempeño de la actividad, igualmente informo que los ingresos por conceptos laborales tributarios no superan el 80% del total de mis rentas.</t>
  </si>
  <si>
    <t>Por Concepto de prestacion de Servicios por venta de inmuebles de Abril 2023, VENTAS en  este periodo.</t>
  </si>
  <si>
    <t xml:space="preserve">ABRIENDO </t>
  </si>
  <si>
    <t>SANTIAGO DE CALI ,noviembre 01   2024</t>
  </si>
  <si>
    <t>INMUEBLES ALQUILADOS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</si>
</sst>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164" formatCode="&quot;$&quot;#,##0_);\(&quot;$&quot;#,##0\)"/>
    <numFmt numFmtId="165" formatCode="&quot;$&quot;\ #,##0_);\(&quot;$&quot;\ #,##0\)"/>
    <numFmt numFmtId="166" formatCode="_(&quot;$&quot;\ * #,##0.00_);_(&quot;$&quot;\ * \(#,##0.00\);_(&quot;$&quot;\ * &quot;-&quot;??_);_(@_)"/>
    <numFmt numFmtId="167" formatCode="&quot;$&quot;\ #,##0"/>
    <numFmt numFmtId="168" formatCode="&quot;$&quot;#,##0"/>
    <numFmt numFmtId="169" formatCode="0.0%"/>
  </numFmts>
  <fonts count="3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strike/>
      <sz val="10"/>
      <color rgb="FF000000"/>
      <name val="Arial"/>
      <family val="2"/>
    </font>
  </fonts>
  <fills count="13">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bgColor rgb="FFFFFF00"/>
      </patternFill>
    </fill>
    <fill>
      <patternFill patternType="solid">
        <fgColor rgb="FFD9E1F2"/>
        <bgColor indexed="64"/>
      </patternFill>
    </fill>
    <fill>
      <patternFill patternType="solid">
        <fgColor theme="0" tint="-0.14999847407452621"/>
        <bgColor indexed="64"/>
      </patternFill>
    </fill>
    <fill>
      <patternFill patternType="solid">
        <fgColor rgb="FF92D050"/>
        <bgColor rgb="FFFFFF00"/>
      </patternFill>
    </fill>
    <fill>
      <patternFill patternType="solid">
        <fgColor rgb="FF92D050"/>
        <bgColor indexed="64"/>
      </patternFill>
    </fill>
    <fill>
      <patternFill patternType="solid">
        <fgColor rgb="FFFFFF00"/>
        <bgColor rgb="FFDAEEF3"/>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45">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230">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7" fontId="0" fillId="0" borderId="1" xfId="0" applyNumberFormat="1" applyBorder="1"/>
    <xf numFmtId="167" fontId="0" fillId="0" borderId="0" xfId="0" applyNumberFormat="1" applyAlignment="1">
      <alignment horizontal="left"/>
    </xf>
    <xf numFmtId="0" fontId="0" fillId="0" borderId="1" xfId="0" applyBorder="1" applyAlignment="1">
      <alignment horizontal="center" wrapText="1"/>
    </xf>
    <xf numFmtId="167" fontId="0" fillId="2" borderId="1" xfId="0" applyNumberFormat="1" applyFill="1" applyBorder="1" applyAlignment="1">
      <alignment horizontal="center"/>
    </xf>
    <xf numFmtId="0" fontId="0" fillId="2" borderId="1" xfId="0" applyFill="1" applyBorder="1" applyAlignment="1">
      <alignment horizontal="center"/>
    </xf>
    <xf numFmtId="167"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7"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7" fontId="0" fillId="0" borderId="6" xfId="0" applyNumberFormat="1" applyBorder="1"/>
    <xf numFmtId="167"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7" fontId="11" fillId="0" borderId="1" xfId="0" applyNumberFormat="1" applyFont="1" applyBorder="1"/>
    <xf numFmtId="167"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7" fontId="7" fillId="0" borderId="11" xfId="0" applyNumberFormat="1" applyFont="1" applyBorder="1"/>
    <xf numFmtId="167" fontId="7" fillId="0" borderId="0" xfId="0" applyNumberFormat="1" applyFont="1" applyAlignment="1">
      <alignment horizontal="left"/>
    </xf>
    <xf numFmtId="167" fontId="7" fillId="2" borderId="5" xfId="0" applyNumberFormat="1" applyFont="1" applyFill="1" applyBorder="1" applyAlignment="1">
      <alignment horizontal="center"/>
    </xf>
    <xf numFmtId="0" fontId="7" fillId="2" borderId="1" xfId="0" applyFont="1" applyFill="1" applyBorder="1" applyAlignment="1">
      <alignment horizontal="center"/>
    </xf>
    <xf numFmtId="167" fontId="7" fillId="0" borderId="1" xfId="0" applyNumberFormat="1" applyFont="1" applyBorder="1"/>
    <xf numFmtId="0" fontId="7" fillId="0" borderId="7" xfId="0" applyFont="1" applyBorder="1" applyAlignment="1">
      <alignment horizontal="center"/>
    </xf>
    <xf numFmtId="167" fontId="7" fillId="2" borderId="1" xfId="0" applyNumberFormat="1" applyFont="1" applyFill="1" applyBorder="1" applyAlignment="1">
      <alignment horizontal="center"/>
    </xf>
    <xf numFmtId="167" fontId="7" fillId="0" borderId="0" xfId="0" applyNumberFormat="1" applyFont="1" applyAlignment="1">
      <alignment horizontal="center"/>
    </xf>
    <xf numFmtId="167"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7" fontId="7" fillId="2" borderId="6" xfId="0" applyNumberFormat="1" applyFont="1" applyFill="1" applyBorder="1" applyAlignment="1">
      <alignment horizontal="center"/>
    </xf>
    <xf numFmtId="0" fontId="7" fillId="2" borderId="6" xfId="0" applyFont="1" applyFill="1" applyBorder="1" applyAlignment="1">
      <alignment horizontal="center"/>
    </xf>
    <xf numFmtId="167"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4"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7"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4"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7" fontId="18" fillId="0" borderId="11" xfId="0" applyNumberFormat="1" applyFont="1" applyBorder="1"/>
    <xf numFmtId="167" fontId="18" fillId="0" borderId="0" xfId="0" applyNumberFormat="1" applyFont="1" applyAlignment="1">
      <alignment horizontal="left"/>
    </xf>
    <xf numFmtId="167"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7" fontId="18" fillId="2" borderId="6" xfId="0" applyNumberFormat="1" applyFont="1" applyFill="1" applyBorder="1" applyAlignment="1">
      <alignment horizontal="center"/>
    </xf>
    <xf numFmtId="167" fontId="20" fillId="0" borderId="1" xfId="0" applyNumberFormat="1" applyFont="1" applyBorder="1"/>
    <xf numFmtId="167" fontId="18" fillId="0" borderId="0" xfId="0" applyNumberFormat="1" applyFont="1" applyAlignment="1">
      <alignment horizontal="center"/>
    </xf>
    <xf numFmtId="167" fontId="18" fillId="0" borderId="0" xfId="0" applyNumberFormat="1" applyFont="1"/>
    <xf numFmtId="0" fontId="18" fillId="0" borderId="0" xfId="0" applyFont="1" applyAlignment="1">
      <alignment horizontal="left" vertical="center" wrapText="1"/>
    </xf>
    <xf numFmtId="164"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5"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4"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8"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30" fillId="5" borderId="6" xfId="0" applyFont="1" applyFill="1" applyBorder="1" applyAlignment="1">
      <alignment horizontal="center"/>
    </xf>
    <xf numFmtId="0" fontId="25" fillId="0" borderId="0" xfId="0" applyFont="1"/>
    <xf numFmtId="0" fontId="27" fillId="0" borderId="0" xfId="0" applyFont="1"/>
    <xf numFmtId="0" fontId="27" fillId="7" borderId="6" xfId="0" applyFont="1" applyFill="1" applyBorder="1" applyAlignment="1">
      <alignment horizontal="center"/>
    </xf>
    <xf numFmtId="0" fontId="27" fillId="5" borderId="6" xfId="0" applyFont="1" applyFill="1" applyBorder="1" applyAlignment="1">
      <alignment horizontal="center"/>
    </xf>
    <xf numFmtId="9" fontId="27" fillId="7" borderId="6" xfId="0" applyNumberFormat="1" applyFont="1" applyFill="1" applyBorder="1" applyAlignment="1">
      <alignment horizontal="center" vertical="center"/>
    </xf>
    <xf numFmtId="0" fontId="27" fillId="5" borderId="23" xfId="0" applyFont="1" applyFill="1" applyBorder="1" applyAlignment="1">
      <alignment horizontal="center" vertical="center" wrapText="1"/>
    </xf>
    <xf numFmtId="0" fontId="27" fillId="5" borderId="23" xfId="0" applyFont="1" applyFill="1" applyBorder="1" applyAlignment="1">
      <alignment horizontal="center"/>
    </xf>
    <xf numFmtId="0" fontId="27" fillId="5" borderId="24" xfId="0" applyFont="1" applyFill="1" applyBorder="1" applyAlignment="1">
      <alignment horizontal="center"/>
    </xf>
    <xf numFmtId="0" fontId="27" fillId="5" borderId="25" xfId="0" applyFont="1" applyFill="1" applyBorder="1" applyAlignment="1">
      <alignment horizontal="center"/>
    </xf>
    <xf numFmtId="0" fontId="27" fillId="7" borderId="25" xfId="0" applyFont="1" applyFill="1" applyBorder="1" applyAlignment="1">
      <alignment horizontal="center"/>
    </xf>
    <xf numFmtId="168" fontId="30" fillId="5" borderId="6" xfId="0" applyNumberFormat="1" applyFont="1" applyFill="1" applyBorder="1" applyAlignment="1" applyProtection="1">
      <alignment horizontal="center" vertical="center" wrapText="1"/>
      <protection locked="0"/>
    </xf>
    <xf numFmtId="0" fontId="32" fillId="0" borderId="0" xfId="0" applyFont="1"/>
    <xf numFmtId="9" fontId="30" fillId="5" borderId="6" xfId="0" applyNumberFormat="1" applyFont="1" applyFill="1" applyBorder="1" applyAlignment="1" applyProtection="1">
      <alignment horizontal="left"/>
      <protection locked="0"/>
    </xf>
    <xf numFmtId="9" fontId="27" fillId="5" borderId="6" xfId="0" applyNumberFormat="1" applyFont="1" applyFill="1" applyBorder="1" applyAlignment="1">
      <alignment horizontal="center"/>
    </xf>
    <xf numFmtId="9" fontId="27" fillId="5" borderId="25" xfId="0" applyNumberFormat="1" applyFont="1" applyFill="1" applyBorder="1" applyAlignment="1">
      <alignment horizontal="center"/>
    </xf>
    <xf numFmtId="167" fontId="27" fillId="0" borderId="6" xfId="0" applyNumberFormat="1" applyFont="1" applyBorder="1"/>
    <xf numFmtId="9" fontId="27" fillId="5" borderId="6" xfId="0" applyNumberFormat="1" applyFont="1" applyFill="1" applyBorder="1" applyAlignment="1">
      <alignment horizontal="center" vertical="center" wrapText="1"/>
    </xf>
    <xf numFmtId="0" fontId="30" fillId="5" borderId="6" xfId="4" applyFont="1" applyFill="1" applyBorder="1" applyAlignment="1" applyProtection="1">
      <alignment vertical="center"/>
      <protection locked="0"/>
    </xf>
    <xf numFmtId="9" fontId="30" fillId="5" borderId="6" xfId="4" applyNumberFormat="1" applyFont="1" applyFill="1" applyBorder="1" applyAlignment="1" applyProtection="1">
      <alignment vertical="center"/>
      <protection locked="0"/>
    </xf>
    <xf numFmtId="168" fontId="30" fillId="5" borderId="25" xfId="0" applyNumberFormat="1" applyFont="1" applyFill="1" applyBorder="1" applyAlignment="1" applyProtection="1">
      <alignment horizontal="center" vertical="center" wrapText="1"/>
      <protection locked="0"/>
    </xf>
    <xf numFmtId="167" fontId="27" fillId="0" borderId="25" xfId="0" applyNumberFormat="1" applyFont="1" applyBorder="1"/>
    <xf numFmtId="3" fontId="27" fillId="5" borderId="6" xfId="0" applyNumberFormat="1" applyFont="1" applyFill="1" applyBorder="1" applyAlignment="1">
      <alignment horizontal="center" vertical="center" wrapText="1"/>
    </xf>
    <xf numFmtId="0" fontId="27" fillId="0" borderId="0" xfId="0" applyFont="1" applyAlignment="1">
      <alignment horizontal="center"/>
    </xf>
    <xf numFmtId="0" fontId="27" fillId="0" borderId="17" xfId="0" applyFont="1" applyBorder="1" applyAlignment="1">
      <alignment horizontal="center" vertical="center"/>
    </xf>
    <xf numFmtId="0" fontId="33" fillId="0" borderId="0" xfId="0" applyFont="1"/>
    <xf numFmtId="0" fontId="27" fillId="0" borderId="0" xfId="0" applyFont="1" applyAlignment="1">
      <alignment horizontal="center"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0" fontId="28" fillId="9" borderId="22" xfId="0" applyFont="1" applyFill="1" applyBorder="1" applyAlignment="1">
      <alignment horizontal="center" wrapText="1"/>
    </xf>
    <xf numFmtId="0" fontId="28" fillId="9" borderId="26" xfId="0" applyFont="1" applyFill="1" applyBorder="1" applyAlignment="1">
      <alignment horizontal="center" wrapText="1"/>
    </xf>
    <xf numFmtId="167" fontId="27" fillId="0" borderId="27" xfId="0" applyNumberFormat="1" applyFont="1" applyBorder="1"/>
    <xf numFmtId="167" fontId="27" fillId="0" borderId="34" xfId="0" applyNumberFormat="1" applyFont="1" applyBorder="1"/>
    <xf numFmtId="169" fontId="27" fillId="5" borderId="6" xfId="0" applyNumberFormat="1" applyFont="1" applyFill="1" applyBorder="1" applyAlignment="1">
      <alignment horizontal="center" vertical="center" wrapText="1"/>
    </xf>
    <xf numFmtId="0" fontId="34" fillId="0" borderId="0" xfId="0" applyFont="1"/>
    <xf numFmtId="0" fontId="7" fillId="0" borderId="0" xfId="0" applyFont="1" applyAlignment="1">
      <alignment horizontal="left" wrapText="1"/>
    </xf>
    <xf numFmtId="0" fontId="7" fillId="0" borderId="0" xfId="0" applyFont="1" applyAlignment="1">
      <alignment horizontal="left" vertical="center" wrapText="1"/>
    </xf>
    <xf numFmtId="0" fontId="7" fillId="0" borderId="6" xfId="0" applyFont="1" applyBorder="1" applyAlignment="1">
      <alignment horizontal="left"/>
    </xf>
    <xf numFmtId="167" fontId="11" fillId="0" borderId="6" xfId="0" applyNumberFormat="1" applyFont="1" applyBorder="1" applyAlignment="1">
      <alignment horizontal="right"/>
    </xf>
    <xf numFmtId="0" fontId="11" fillId="3" borderId="6" xfId="0" applyFont="1" applyFill="1" applyBorder="1" applyAlignment="1">
      <alignment horizontal="left"/>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13" fillId="0" borderId="5" xfId="0" applyFont="1" applyBorder="1"/>
    <xf numFmtId="42" fontId="7" fillId="0" borderId="9" xfId="2" applyFont="1" applyFill="1" applyBorder="1" applyAlignment="1">
      <alignment horizontal="center"/>
    </xf>
    <xf numFmtId="42" fontId="7" fillId="0" borderId="10" xfId="2" applyFont="1" applyFill="1" applyBorder="1" applyAlignment="1">
      <alignment horizontal="center"/>
    </xf>
    <xf numFmtId="0" fontId="9" fillId="0" borderId="0" xfId="1" applyAlignment="1">
      <alignment horizontal="center"/>
    </xf>
    <xf numFmtId="0" fontId="7" fillId="0" borderId="0" xfId="0" applyFont="1"/>
    <xf numFmtId="0" fontId="7" fillId="0" borderId="0" xfId="0" applyFont="1" applyAlignment="1">
      <alignment horizontal="center"/>
    </xf>
    <xf numFmtId="0" fontId="5" fillId="0" borderId="0" xfId="0" applyFont="1"/>
    <xf numFmtId="167"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1" fillId="0" borderId="0" xfId="0" applyFont="1" applyAlignment="1">
      <alignment horizontal="left" vertical="center"/>
    </xf>
    <xf numFmtId="0" fontId="7" fillId="2" borderId="0" xfId="0" applyFont="1" applyFill="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0" fillId="0" borderId="0" xfId="0" applyAlignment="1">
      <alignment horizontal="center"/>
    </xf>
    <xf numFmtId="0" fontId="0" fillId="0" borderId="0" xfId="0"/>
    <xf numFmtId="167" fontId="0" fillId="0" borderId="2" xfId="0" applyNumberFormat="1" applyBorder="1" applyAlignment="1">
      <alignment horizontal="center"/>
    </xf>
    <xf numFmtId="0" fontId="5" fillId="0" borderId="5" xfId="0" applyFont="1" applyBorder="1"/>
    <xf numFmtId="0" fontId="0" fillId="3" borderId="2" xfId="0" applyFill="1" applyBorder="1" applyAlignment="1">
      <alignment horizontal="center"/>
    </xf>
    <xf numFmtId="0" fontId="5" fillId="0" borderId="3" xfId="0" applyFont="1" applyBorder="1"/>
    <xf numFmtId="0" fontId="6" fillId="3" borderId="2" xfId="0" applyFont="1" applyFill="1" applyBorder="1" applyAlignment="1">
      <alignment horizontal="center"/>
    </xf>
    <xf numFmtId="0" fontId="0" fillId="0" borderId="2" xfId="0" applyBorder="1" applyAlignment="1">
      <alignment horizontal="center"/>
    </xf>
    <xf numFmtId="0" fontId="0" fillId="2" borderId="0" xfId="0" applyFill="1" applyAlignment="1">
      <alignment horizontal="center"/>
    </xf>
    <xf numFmtId="0" fontId="0" fillId="0" borderId="4" xfId="0" applyBorder="1" applyAlignment="1">
      <alignment horizontal="center"/>
    </xf>
    <xf numFmtId="0" fontId="18" fillId="0" borderId="4" xfId="0" applyFont="1" applyBorder="1" applyAlignment="1">
      <alignment horizontal="center"/>
    </xf>
    <xf numFmtId="0" fontId="19" fillId="0" borderId="4" xfId="0" applyFont="1" applyBorder="1"/>
    <xf numFmtId="0" fontId="18" fillId="0" borderId="6"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0" fontId="18" fillId="0" borderId="0" xfId="0" applyFont="1" applyAlignment="1">
      <alignment horizontal="center"/>
    </xf>
    <xf numFmtId="0" fontId="18" fillId="0" borderId="0" xfId="0" applyFont="1"/>
    <xf numFmtId="0" fontId="18" fillId="2" borderId="0" xfId="0" applyFont="1" applyFill="1" applyAlignment="1">
      <alignment horizontal="center"/>
    </xf>
    <xf numFmtId="0" fontId="19" fillId="0" borderId="0" xfId="0" applyFont="1"/>
    <xf numFmtId="42" fontId="18" fillId="0" borderId="9" xfId="2" applyFont="1" applyBorder="1" applyAlignment="1">
      <alignment horizontal="center"/>
    </xf>
    <xf numFmtId="42" fontId="18" fillId="0" borderId="10" xfId="2" applyFont="1" applyBorder="1" applyAlignment="1">
      <alignment horizontal="center"/>
    </xf>
    <xf numFmtId="0" fontId="20" fillId="3" borderId="6" xfId="0" applyFont="1" applyFill="1" applyBorder="1" applyAlignment="1">
      <alignment horizontal="left"/>
    </xf>
    <xf numFmtId="167" fontId="20" fillId="0" borderId="6" xfId="0" applyNumberFormat="1" applyFont="1" applyBorder="1" applyAlignment="1">
      <alignment horizontal="right"/>
    </xf>
    <xf numFmtId="0" fontId="20" fillId="0" borderId="0" xfId="0" applyFont="1" applyAlignment="1">
      <alignment horizontal="left" vertical="center"/>
    </xf>
    <xf numFmtId="0" fontId="18" fillId="0" borderId="0" xfId="0" applyFont="1" applyAlignment="1">
      <alignment horizontal="left" vertical="center" wrapText="1"/>
    </xf>
    <xf numFmtId="0" fontId="22" fillId="0" borderId="0" xfId="1" applyFont="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20" fillId="0" borderId="2" xfId="0" applyFont="1" applyBorder="1" applyAlignment="1">
      <alignment horizontal="center"/>
    </xf>
    <xf numFmtId="167" fontId="18" fillId="0" borderId="0" xfId="0" applyNumberFormat="1" applyFont="1" applyAlignment="1">
      <alignment horizontal="center"/>
    </xf>
    <xf numFmtId="0" fontId="18" fillId="0" borderId="0" xfId="0" applyFont="1" applyAlignment="1">
      <alignment horizontal="left" wrapText="1"/>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0" fontId="27" fillId="0" borderId="0" xfId="0" applyFont="1" applyAlignment="1">
      <alignment horizontal="left" wrapText="1"/>
    </xf>
    <xf numFmtId="0" fontId="28" fillId="0" borderId="0" xfId="0" applyFont="1" applyAlignment="1">
      <alignment horizontal="center"/>
    </xf>
    <xf numFmtId="0" fontId="32" fillId="0" borderId="0" xfId="0" applyFont="1" applyAlignment="1">
      <alignment horizontal="center"/>
    </xf>
    <xf numFmtId="0" fontId="27" fillId="0" borderId="0" xfId="0" applyFont="1" applyAlignment="1">
      <alignment horizontal="center"/>
    </xf>
    <xf numFmtId="0" fontId="27" fillId="0" borderId="0" xfId="0" applyFont="1"/>
    <xf numFmtId="0" fontId="28" fillId="10" borderId="0" xfId="0" applyFont="1" applyFill="1" applyAlignment="1">
      <alignment horizontal="center"/>
    </xf>
    <xf numFmtId="0" fontId="31" fillId="11" borderId="0" xfId="0" applyFont="1" applyFill="1"/>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0" fontId="32" fillId="9" borderId="31" xfId="0" applyFont="1" applyFill="1" applyBorder="1" applyAlignment="1">
      <alignment horizontal="center"/>
    </xf>
    <xf numFmtId="0" fontId="32" fillId="9" borderId="32" xfId="0" applyFont="1" applyFill="1" applyBorder="1" applyAlignment="1">
      <alignment horizontal="center"/>
    </xf>
    <xf numFmtId="0" fontId="32" fillId="9" borderId="33" xfId="0" applyFont="1" applyFill="1" applyBorder="1" applyAlignment="1">
      <alignment horizontal="center"/>
    </xf>
    <xf numFmtId="0" fontId="32" fillId="4" borderId="28" xfId="0" applyFont="1" applyFill="1" applyBorder="1" applyAlignment="1">
      <alignment horizontal="left"/>
    </xf>
    <xf numFmtId="0" fontId="32" fillId="4" borderId="29" xfId="0" applyFont="1" applyFill="1" applyBorder="1" applyAlignment="1">
      <alignment horizontal="left"/>
    </xf>
    <xf numFmtId="167" fontId="28" fillId="4" borderId="28" xfId="0" applyNumberFormat="1" applyFont="1" applyFill="1" applyBorder="1" applyAlignment="1">
      <alignment horizontal="center"/>
    </xf>
    <xf numFmtId="167" fontId="28" fillId="4" borderId="18" xfId="0" applyNumberFormat="1" applyFont="1" applyFill="1" applyBorder="1" applyAlignment="1">
      <alignment horizontal="center"/>
    </xf>
    <xf numFmtId="0" fontId="32" fillId="12" borderId="6" xfId="0" applyFont="1" applyFill="1" applyBorder="1" applyAlignment="1">
      <alignment horizontal="left"/>
    </xf>
    <xf numFmtId="167" fontId="32" fillId="4" borderId="6" xfId="0" applyNumberFormat="1" applyFont="1" applyFill="1" applyBorder="1" applyAlignment="1">
      <alignment horizontal="center"/>
    </xf>
    <xf numFmtId="0" fontId="27" fillId="0" borderId="0" xfId="0" applyFont="1" applyAlignment="1">
      <alignment horizontal="center" vertical="center" wrapText="1"/>
    </xf>
    <xf numFmtId="42" fontId="0" fillId="0" borderId="9" xfId="2" applyFont="1" applyBorder="1" applyAlignment="1">
      <alignment horizontal="center"/>
    </xf>
    <xf numFmtId="42" fontId="0" fillId="0" borderId="10" xfId="2" applyFont="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167" fontId="0" fillId="0" borderId="0" xfId="0" applyNumberFormat="1" applyAlignment="1">
      <alignment horizontal="center"/>
    </xf>
    <xf numFmtId="0" fontId="14" fillId="3" borderId="2"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45">
    <cellStyle name="Hipervínculo" xfId="1" builtinId="8"/>
    <cellStyle name="Moneda [0]" xfId="2" builtinId="7"/>
    <cellStyle name="Moneda [0] 2" xfId="3" xr:uid="{00000000-0005-0000-0000-000002000000}"/>
    <cellStyle name="Moneda 10" xfId="18" xr:uid="{00000000-0005-0000-0000-000003000000}"/>
    <cellStyle name="Moneda 11" xfId="17" xr:uid="{00000000-0005-0000-0000-000004000000}"/>
    <cellStyle name="Moneda 12" xfId="20" xr:uid="{00000000-0005-0000-0000-000005000000}"/>
    <cellStyle name="Moneda 13" xfId="19" xr:uid="{00000000-0005-0000-0000-000006000000}"/>
    <cellStyle name="Moneda 14" xfId="21" xr:uid="{00000000-0005-0000-0000-000007000000}"/>
    <cellStyle name="Moneda 15" xfId="22" xr:uid="{00000000-0005-0000-0000-000008000000}"/>
    <cellStyle name="Moneda 16" xfId="23" xr:uid="{00000000-0005-0000-0000-000009000000}"/>
    <cellStyle name="Moneda 17" xfId="25" xr:uid="{00000000-0005-0000-0000-00000A000000}"/>
    <cellStyle name="Moneda 18" xfId="30" xr:uid="{00000000-0005-0000-0000-00000B000000}"/>
    <cellStyle name="Moneda 19" xfId="29" xr:uid="{00000000-0005-0000-0000-00000C000000}"/>
    <cellStyle name="Moneda 2" xfId="5" xr:uid="{00000000-0005-0000-0000-00000D000000}"/>
    <cellStyle name="Moneda 2 2" xfId="16" xr:uid="{00000000-0005-0000-0000-00000E000000}"/>
    <cellStyle name="Moneda 2 3" xfId="27" xr:uid="{00000000-0005-0000-0000-00000F000000}"/>
    <cellStyle name="Moneda 2 4" xfId="40" xr:uid="{00000000-0005-0000-0000-000010000000}"/>
    <cellStyle name="Moneda 20" xfId="31" xr:uid="{00000000-0005-0000-0000-000011000000}"/>
    <cellStyle name="Moneda 21" xfId="32" xr:uid="{00000000-0005-0000-0000-000012000000}"/>
    <cellStyle name="Moneda 22" xfId="33" xr:uid="{00000000-0005-0000-0000-000013000000}"/>
    <cellStyle name="Moneda 23" xfId="34" xr:uid="{00000000-0005-0000-0000-000014000000}"/>
    <cellStyle name="Moneda 24" xfId="35" xr:uid="{00000000-0005-0000-0000-000015000000}"/>
    <cellStyle name="Moneda 25" xfId="36" xr:uid="{00000000-0005-0000-0000-000016000000}"/>
    <cellStyle name="Moneda 26" xfId="38" xr:uid="{00000000-0005-0000-0000-000017000000}"/>
    <cellStyle name="Moneda 27" xfId="43" xr:uid="{00000000-0005-0000-0000-000018000000}"/>
    <cellStyle name="Moneda 28" xfId="42" xr:uid="{00000000-0005-0000-0000-000019000000}"/>
    <cellStyle name="Moneda 29" xfId="44" xr:uid="{00000000-0005-0000-0000-00001A000000}"/>
    <cellStyle name="Moneda 3" xfId="8" xr:uid="{00000000-0005-0000-0000-00001B000000}"/>
    <cellStyle name="Moneda 3 2" xfId="41" xr:uid="{00000000-0005-0000-0000-00001C000000}"/>
    <cellStyle name="Moneda 4" xfId="7" xr:uid="{00000000-0005-0000-0000-00001D000000}"/>
    <cellStyle name="Moneda 5" xfId="9" xr:uid="{00000000-0005-0000-0000-00001E000000}"/>
    <cellStyle name="Moneda 6" xfId="11" xr:uid="{00000000-0005-0000-0000-00001F000000}"/>
    <cellStyle name="Moneda 7" xfId="10" xr:uid="{00000000-0005-0000-0000-000020000000}"/>
    <cellStyle name="Moneda 8" xfId="12" xr:uid="{00000000-0005-0000-0000-000021000000}"/>
    <cellStyle name="Moneda 9" xfId="14" xr:uid="{00000000-0005-0000-0000-000022000000}"/>
    <cellStyle name="Normal" xfId="0" builtinId="0"/>
    <cellStyle name="Normal 2" xfId="4" xr:uid="{00000000-0005-0000-0000-000024000000}"/>
    <cellStyle name="Normal 2 2" xfId="28" xr:uid="{00000000-0005-0000-0000-000025000000}"/>
    <cellStyle name="Normal 3" xfId="13" xr:uid="{00000000-0005-0000-0000-000026000000}"/>
    <cellStyle name="Normal 4" xfId="24" xr:uid="{00000000-0005-0000-0000-000027000000}"/>
    <cellStyle name="Normal 5" xfId="37" xr:uid="{00000000-0005-0000-0000-000028000000}"/>
    <cellStyle name="Porcentaje 2" xfId="6" xr:uid="{00000000-0005-0000-0000-000029000000}"/>
    <cellStyle name="Porcentaje 3" xfId="15" xr:uid="{00000000-0005-0000-0000-00002A000000}"/>
    <cellStyle name="Porcentaje 4" xfId="26" xr:uid="{00000000-0005-0000-0000-00002B000000}"/>
    <cellStyle name="Porcentaje 5" xfId="39" xr:uid="{00000000-0005-0000-0000-00002C000000}"/>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ColWidth="10.7109375"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ColWidth="10.710937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24"/>
  <sheetViews>
    <sheetView topLeftCell="A2" workbookViewId="0">
      <selection activeCell="I21" sqref="I21"/>
    </sheetView>
  </sheetViews>
  <sheetFormatPr baseColWidth="10" defaultColWidth="10.7109375"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975"/>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4</v>
      </c>
    </row>
    <row r="4" spans="2:8" x14ac:dyDescent="0.25"/>
    <row r="5" spans="2:8" x14ac:dyDescent="0.25">
      <c r="D5" s="154" t="s">
        <v>1</v>
      </c>
      <c r="E5" s="153"/>
    </row>
    <row r="6" spans="2:8" x14ac:dyDescent="0.25">
      <c r="D6" s="154" t="s">
        <v>2</v>
      </c>
      <c r="E6" s="153"/>
    </row>
    <row r="7" spans="2:8" x14ac:dyDescent="0.25"/>
    <row r="8" spans="2:8" x14ac:dyDescent="0.25">
      <c r="D8" s="154" t="s">
        <v>3</v>
      </c>
      <c r="E8" s="153"/>
    </row>
    <row r="9" spans="2:8" x14ac:dyDescent="0.25">
      <c r="C9" s="160" t="s">
        <v>93</v>
      </c>
      <c r="D9" s="155"/>
      <c r="E9" s="155"/>
      <c r="F9" s="155"/>
    </row>
    <row r="10" spans="2:8" x14ac:dyDescent="0.25">
      <c r="D10" s="154" t="s">
        <v>94</v>
      </c>
      <c r="E10" s="153"/>
    </row>
    <row r="11" spans="2:8" x14ac:dyDescent="0.25">
      <c r="D11" s="13" t="s">
        <v>95</v>
      </c>
    </row>
    <row r="12" spans="2:8" x14ac:dyDescent="0.25"/>
    <row r="13" spans="2:8" ht="15" customHeight="1" x14ac:dyDescent="0.25">
      <c r="B13" s="136" t="s">
        <v>120</v>
      </c>
      <c r="C13" s="136"/>
      <c r="D13" s="136"/>
      <c r="E13" s="136"/>
      <c r="F13" s="136"/>
      <c r="G13" s="136"/>
      <c r="H13" s="136"/>
    </row>
    <row r="14" spans="2:8" x14ac:dyDescent="0.25">
      <c r="B14" s="136"/>
      <c r="C14" s="136"/>
      <c r="D14" s="136"/>
      <c r="E14" s="136"/>
      <c r="F14" s="136"/>
      <c r="G14" s="136"/>
      <c r="H14" s="136"/>
    </row>
    <row r="15" spans="2:8" x14ac:dyDescent="0.25"/>
    <row r="16" spans="2:8" x14ac:dyDescent="0.25">
      <c r="B16" s="145" t="s">
        <v>8</v>
      </c>
      <c r="C16" s="146"/>
      <c r="D16" s="146"/>
      <c r="E16" s="35">
        <v>11</v>
      </c>
      <c r="F16" s="36" t="s">
        <v>10</v>
      </c>
      <c r="G16" s="37">
        <f>SUM(E16*23333.333)</f>
        <v>256666.663</v>
      </c>
      <c r="H16" s="38"/>
    </row>
    <row r="17" spans="2:7" x14ac:dyDescent="0.25">
      <c r="B17" s="141" t="s">
        <v>83</v>
      </c>
      <c r="C17" s="142"/>
      <c r="D17" s="142"/>
      <c r="E17" s="143"/>
      <c r="F17" s="144"/>
      <c r="G17" s="53">
        <v>105200</v>
      </c>
    </row>
    <row r="18" spans="2:7" x14ac:dyDescent="0.25">
      <c r="B18" s="24"/>
      <c r="C18" s="21"/>
      <c r="D18" s="21"/>
      <c r="E18" s="24"/>
      <c r="F18" s="24"/>
    </row>
    <row r="19" spans="2:7" x14ac:dyDescent="0.25">
      <c r="B19" s="141" t="s">
        <v>11</v>
      </c>
      <c r="C19" s="141"/>
      <c r="D19" s="141"/>
      <c r="E19" s="141"/>
      <c r="F19" s="141"/>
      <c r="G19" s="141"/>
    </row>
    <row r="20" spans="2:7" ht="30" customHeight="1" x14ac:dyDescent="0.25">
      <c r="B20" s="49" t="s">
        <v>76</v>
      </c>
      <c r="C20" s="50" t="s">
        <v>13</v>
      </c>
      <c r="D20" s="50" t="s">
        <v>14</v>
      </c>
      <c r="E20" s="50" t="s">
        <v>15</v>
      </c>
      <c r="F20" s="50" t="s">
        <v>16</v>
      </c>
      <c r="G20" s="50" t="s">
        <v>17</v>
      </c>
    </row>
    <row r="21" spans="2:7" x14ac:dyDescent="0.25">
      <c r="B21" s="147"/>
      <c r="C21" s="146"/>
      <c r="D21" s="146"/>
      <c r="E21" s="146"/>
      <c r="F21" s="146"/>
      <c r="G21" s="146"/>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8" t="s">
        <v>18</v>
      </c>
      <c r="F31" s="149"/>
      <c r="G31" s="26">
        <f>SUM(G22:G29)</f>
        <v>1092000</v>
      </c>
    </row>
    <row r="32" spans="2:7" x14ac:dyDescent="0.25"/>
    <row r="33" spans="2:8" x14ac:dyDescent="0.25">
      <c r="B33" s="140" t="s">
        <v>19</v>
      </c>
      <c r="C33" s="140"/>
      <c r="D33" s="140"/>
      <c r="E33" s="140"/>
      <c r="F33" s="139">
        <f>SUM(G16+G17+G31)</f>
        <v>1453866.6629999999</v>
      </c>
      <c r="G33" s="139"/>
    </row>
    <row r="34" spans="2:8" x14ac:dyDescent="0.25">
      <c r="B34" s="154"/>
      <c r="C34" s="155"/>
      <c r="D34" s="155"/>
      <c r="E34" s="156"/>
      <c r="F34" s="155"/>
    </row>
    <row r="35" spans="2:8" x14ac:dyDescent="0.25">
      <c r="B35" s="24"/>
      <c r="C35" s="21"/>
      <c r="D35" s="21"/>
      <c r="E35" s="44"/>
      <c r="F35" s="21"/>
    </row>
    <row r="36" spans="2:8" x14ac:dyDescent="0.25">
      <c r="B36" s="157" t="s">
        <v>20</v>
      </c>
      <c r="C36" s="158"/>
      <c r="D36" s="158"/>
      <c r="E36" s="158"/>
      <c r="F36" s="158"/>
      <c r="G36" s="149"/>
    </row>
    <row r="37" spans="2:8" x14ac:dyDescent="0.25">
      <c r="G37" s="45"/>
    </row>
    <row r="38" spans="2:8" ht="15" customHeight="1" x14ac:dyDescent="0.25">
      <c r="B38" s="137" t="s">
        <v>78</v>
      </c>
      <c r="C38" s="137"/>
      <c r="D38" s="137"/>
      <c r="E38" s="137"/>
      <c r="F38" s="137"/>
      <c r="G38" s="137"/>
      <c r="H38" s="137"/>
    </row>
    <row r="39" spans="2:8" x14ac:dyDescent="0.25">
      <c r="B39" s="137"/>
      <c r="C39" s="137"/>
      <c r="D39" s="137"/>
      <c r="E39" s="137"/>
      <c r="F39" s="137"/>
      <c r="G39" s="137"/>
      <c r="H39" s="137"/>
    </row>
    <row r="40" spans="2:8" x14ac:dyDescent="0.25">
      <c r="B40" s="137"/>
      <c r="C40" s="137"/>
      <c r="D40" s="137"/>
      <c r="E40" s="137"/>
      <c r="F40" s="137"/>
      <c r="G40" s="137"/>
      <c r="H40" s="137"/>
    </row>
    <row r="41" spans="2:8" x14ac:dyDescent="0.25">
      <c r="B41" s="24"/>
      <c r="C41" s="21"/>
      <c r="D41" s="21"/>
      <c r="E41" s="44"/>
      <c r="F41" s="21"/>
    </row>
    <row r="42" spans="2:8" x14ac:dyDescent="0.25">
      <c r="B42" s="138" t="s">
        <v>79</v>
      </c>
      <c r="C42" s="138"/>
      <c r="D42" s="138"/>
      <c r="E42" s="138"/>
      <c r="F42" s="150">
        <v>210400</v>
      </c>
      <c r="G42" s="151"/>
    </row>
    <row r="43" spans="2:8" x14ac:dyDescent="0.25">
      <c r="B43" s="138" t="s">
        <v>80</v>
      </c>
      <c r="C43" s="138"/>
      <c r="D43" s="138"/>
      <c r="E43" s="138"/>
      <c r="F43" s="150">
        <v>32762</v>
      </c>
      <c r="G43" s="151"/>
    </row>
    <row r="44" spans="2:8" x14ac:dyDescent="0.25">
      <c r="B44" s="138" t="s">
        <v>81</v>
      </c>
      <c r="C44" s="138"/>
      <c r="D44" s="138"/>
      <c r="E44" s="138"/>
      <c r="F44" s="161">
        <f>+F42+F43</f>
        <v>243162</v>
      </c>
      <c r="G44" s="162"/>
    </row>
    <row r="45" spans="2:8" x14ac:dyDescent="0.25"/>
    <row r="46" spans="2:8" x14ac:dyDescent="0.25">
      <c r="B46" s="140" t="s">
        <v>17</v>
      </c>
      <c r="C46" s="140"/>
      <c r="D46" s="140"/>
      <c r="E46" s="140"/>
      <c r="F46" s="139">
        <f>+F33-F44</f>
        <v>1210704.6629999999</v>
      </c>
      <c r="G46" s="139"/>
    </row>
    <row r="47" spans="2:8" x14ac:dyDescent="0.25"/>
    <row r="48" spans="2:8" x14ac:dyDescent="0.25">
      <c r="B48" s="159"/>
      <c r="C48" s="159"/>
      <c r="D48" s="159"/>
      <c r="E48" s="159"/>
      <c r="F48" s="159"/>
      <c r="G48" s="159"/>
    </row>
    <row r="49" spans="2:9" ht="15" customHeight="1" x14ac:dyDescent="0.25">
      <c r="B49" s="137" t="s">
        <v>90</v>
      </c>
      <c r="C49" s="137"/>
      <c r="D49" s="137"/>
      <c r="E49" s="137"/>
      <c r="F49" s="137"/>
      <c r="G49" s="137"/>
      <c r="H49" s="137"/>
      <c r="I49" s="33"/>
    </row>
    <row r="50" spans="2:9" x14ac:dyDescent="0.25">
      <c r="B50" s="137"/>
      <c r="C50" s="137"/>
      <c r="D50" s="137"/>
      <c r="E50" s="137"/>
      <c r="F50" s="137"/>
      <c r="G50" s="137"/>
      <c r="H50" s="137"/>
      <c r="I50" s="33"/>
    </row>
    <row r="51" spans="2:9" ht="66" customHeight="1" x14ac:dyDescent="0.25">
      <c r="B51" s="137"/>
      <c r="C51" s="137"/>
      <c r="D51" s="137"/>
      <c r="E51" s="137"/>
      <c r="F51" s="137"/>
      <c r="G51" s="137"/>
      <c r="H51" s="137"/>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60" t="s">
        <v>93</v>
      </c>
      <c r="D56" s="155"/>
      <c r="E56" s="155"/>
      <c r="F56" s="155"/>
    </row>
    <row r="57" spans="2:9" x14ac:dyDescent="0.25">
      <c r="C57" s="154" t="s">
        <v>94</v>
      </c>
      <c r="D57" s="153"/>
      <c r="E57" s="153"/>
      <c r="F57" s="153"/>
    </row>
    <row r="58" spans="2:9" x14ac:dyDescent="0.25">
      <c r="C58" s="152" t="s">
        <v>96</v>
      </c>
      <c r="D58" s="153"/>
      <c r="E58" s="153"/>
      <c r="F58" s="153"/>
    </row>
    <row r="59" spans="2:9" x14ac:dyDescent="0.25">
      <c r="B59" s="154" t="s">
        <v>23</v>
      </c>
      <c r="C59" s="153"/>
      <c r="D59" s="153"/>
      <c r="E59" s="153"/>
      <c r="F59" s="153"/>
      <c r="G59" s="153"/>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C57:F57"/>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B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9"/>
  <sheetViews>
    <sheetView topLeftCell="A36" zoomScale="90" zoomScaleNormal="90" workbookViewId="0">
      <selection activeCell="C56" sqref="B56:G59"/>
    </sheetView>
  </sheetViews>
  <sheetFormatPr baseColWidth="10" defaultColWidth="10.7109375"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54" t="s">
        <v>1</v>
      </c>
      <c r="E5" s="153"/>
      <c r="F5" s="13"/>
      <c r="G5" s="13"/>
      <c r="H5" s="13"/>
    </row>
    <row r="6" spans="1:8" x14ac:dyDescent="0.25">
      <c r="A6" s="13"/>
      <c r="B6" s="13"/>
      <c r="C6" s="13"/>
      <c r="D6" s="154" t="s">
        <v>2</v>
      </c>
      <c r="E6" s="153"/>
      <c r="F6" s="13"/>
      <c r="G6" s="13"/>
      <c r="H6" s="13"/>
    </row>
    <row r="7" spans="1:8" x14ac:dyDescent="0.25">
      <c r="A7" s="13"/>
      <c r="B7" s="13"/>
      <c r="C7" s="13"/>
      <c r="D7" s="13"/>
      <c r="E7" s="13"/>
      <c r="F7" s="13"/>
      <c r="G7" s="13"/>
      <c r="H7" s="13"/>
    </row>
    <row r="8" spans="1:8" x14ac:dyDescent="0.25">
      <c r="A8" s="13"/>
      <c r="B8" s="13"/>
      <c r="C8" s="13"/>
      <c r="D8" s="154" t="s">
        <v>3</v>
      </c>
      <c r="E8" s="153"/>
      <c r="F8" s="13"/>
      <c r="G8" s="13"/>
      <c r="H8" s="13"/>
    </row>
    <row r="9" spans="1:8" x14ac:dyDescent="0.25">
      <c r="A9" s="13"/>
      <c r="B9" s="13"/>
      <c r="C9" s="160" t="s">
        <v>98</v>
      </c>
      <c r="D9" s="155"/>
      <c r="E9" s="155"/>
      <c r="F9" s="155"/>
      <c r="G9" s="13"/>
      <c r="H9" s="13"/>
    </row>
    <row r="10" spans="1:8" x14ac:dyDescent="0.25">
      <c r="A10" s="13"/>
      <c r="B10" s="13"/>
      <c r="C10" s="13"/>
      <c r="D10" s="154" t="s">
        <v>111</v>
      </c>
      <c r="E10" s="153"/>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36" t="s">
        <v>110</v>
      </c>
      <c r="C13" s="136"/>
      <c r="D13" s="136"/>
      <c r="E13" s="136"/>
      <c r="F13" s="136"/>
      <c r="G13" s="136"/>
      <c r="H13" s="136"/>
    </row>
    <row r="14" spans="1:8" x14ac:dyDescent="0.25">
      <c r="A14" s="13"/>
      <c r="B14" s="136"/>
      <c r="C14" s="136"/>
      <c r="D14" s="136"/>
      <c r="E14" s="136"/>
      <c r="F14" s="136"/>
      <c r="G14" s="136"/>
      <c r="H14" s="136"/>
    </row>
    <row r="15" spans="1:8" x14ac:dyDescent="0.25">
      <c r="A15" s="13"/>
      <c r="B15" s="13"/>
      <c r="C15" s="13"/>
      <c r="D15" s="13"/>
      <c r="E15" s="13"/>
      <c r="F15" s="13"/>
      <c r="G15" s="13"/>
      <c r="H15" s="13"/>
    </row>
    <row r="16" spans="1:8" x14ac:dyDescent="0.25">
      <c r="A16" s="13"/>
      <c r="B16" s="145" t="s">
        <v>8</v>
      </c>
      <c r="C16" s="146"/>
      <c r="D16" s="146"/>
      <c r="E16" s="35">
        <v>30</v>
      </c>
      <c r="F16" s="36" t="s">
        <v>10</v>
      </c>
      <c r="G16" s="37">
        <f>SUM(E16*23333.333)</f>
        <v>699999.99</v>
      </c>
      <c r="H16" s="38"/>
    </row>
    <row r="17" spans="1:8" x14ac:dyDescent="0.25">
      <c r="A17" s="13"/>
      <c r="B17" s="141" t="s">
        <v>83</v>
      </c>
      <c r="C17" s="142"/>
      <c r="D17" s="142"/>
      <c r="E17" s="143"/>
      <c r="F17" s="144"/>
      <c r="G17" s="53">
        <v>105200</v>
      </c>
      <c r="H17" s="13"/>
    </row>
    <row r="18" spans="1:8" x14ac:dyDescent="0.25">
      <c r="A18" s="13"/>
      <c r="B18" s="24"/>
      <c r="C18" s="21"/>
      <c r="D18" s="21"/>
      <c r="E18" s="24"/>
      <c r="F18" s="24"/>
      <c r="G18" s="13"/>
      <c r="H18" s="13"/>
    </row>
    <row r="19" spans="1:8" x14ac:dyDescent="0.25">
      <c r="A19" s="13"/>
      <c r="B19" s="141" t="s">
        <v>11</v>
      </c>
      <c r="C19" s="141"/>
      <c r="D19" s="141"/>
      <c r="E19" s="141"/>
      <c r="F19" s="141"/>
      <c r="G19" s="141"/>
      <c r="H19" s="13"/>
    </row>
    <row r="20" spans="1:8" ht="45" x14ac:dyDescent="0.25">
      <c r="A20" s="13"/>
      <c r="B20" s="49" t="s">
        <v>76</v>
      </c>
      <c r="C20" s="50" t="s">
        <v>13</v>
      </c>
      <c r="D20" s="50" t="s">
        <v>14</v>
      </c>
      <c r="E20" s="50" t="s">
        <v>15</v>
      </c>
      <c r="F20" s="50" t="s">
        <v>16</v>
      </c>
      <c r="G20" s="50" t="s">
        <v>17</v>
      </c>
      <c r="H20" s="13"/>
    </row>
    <row r="21" spans="1:8" x14ac:dyDescent="0.25">
      <c r="A21" s="13"/>
      <c r="B21" s="147"/>
      <c r="C21" s="146"/>
      <c r="D21" s="146"/>
      <c r="E21" s="146"/>
      <c r="F21" s="146"/>
      <c r="G21" s="146"/>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48" t="s">
        <v>18</v>
      </c>
      <c r="F31" s="149"/>
      <c r="G31" s="26">
        <f>SUM(G22:G29)</f>
        <v>1075000</v>
      </c>
      <c r="H31" s="13"/>
    </row>
    <row r="32" spans="1:8" x14ac:dyDescent="0.25">
      <c r="A32" s="13"/>
      <c r="B32" s="13"/>
      <c r="C32" s="13"/>
      <c r="D32" s="13"/>
      <c r="E32" s="13"/>
      <c r="F32" s="13"/>
      <c r="G32" s="13"/>
      <c r="H32" s="13"/>
    </row>
    <row r="33" spans="1:8" x14ac:dyDescent="0.25">
      <c r="A33" s="13"/>
      <c r="B33" s="140" t="s">
        <v>19</v>
      </c>
      <c r="C33" s="140"/>
      <c r="D33" s="140"/>
      <c r="E33" s="140"/>
      <c r="F33" s="139">
        <f>SUM(G16+G17+G31)</f>
        <v>1880199.99</v>
      </c>
      <c r="G33" s="139"/>
      <c r="H33" s="13"/>
    </row>
    <row r="34" spans="1:8" x14ac:dyDescent="0.25">
      <c r="A34" s="13"/>
      <c r="B34" s="154"/>
      <c r="C34" s="155"/>
      <c r="D34" s="155"/>
      <c r="E34" s="156"/>
      <c r="F34" s="155"/>
      <c r="G34" s="13"/>
      <c r="H34" s="13"/>
    </row>
    <row r="35" spans="1:8" x14ac:dyDescent="0.25">
      <c r="A35" s="13"/>
      <c r="B35" s="24"/>
      <c r="C35" s="21"/>
      <c r="D35" s="21"/>
      <c r="E35" s="44"/>
      <c r="F35" s="21"/>
      <c r="G35" s="13"/>
      <c r="H35" s="13"/>
    </row>
    <row r="36" spans="1:8" x14ac:dyDescent="0.25">
      <c r="A36" s="13"/>
      <c r="B36" s="157" t="s">
        <v>20</v>
      </c>
      <c r="C36" s="158"/>
      <c r="D36" s="158"/>
      <c r="E36" s="158"/>
      <c r="F36" s="158"/>
      <c r="G36" s="149"/>
      <c r="H36" s="13"/>
    </row>
    <row r="37" spans="1:8" x14ac:dyDescent="0.25">
      <c r="A37" s="13"/>
      <c r="B37" s="13"/>
      <c r="C37" s="13"/>
      <c r="D37" s="13"/>
      <c r="E37" s="13"/>
      <c r="F37" s="13"/>
      <c r="G37" s="45"/>
      <c r="H37" s="13"/>
    </row>
    <row r="38" spans="1:8" x14ac:dyDescent="0.25">
      <c r="A38" s="13"/>
      <c r="B38" s="137" t="s">
        <v>78</v>
      </c>
      <c r="C38" s="137"/>
      <c r="D38" s="137"/>
      <c r="E38" s="137"/>
      <c r="F38" s="137"/>
      <c r="G38" s="137"/>
      <c r="H38" s="137"/>
    </row>
    <row r="39" spans="1:8" x14ac:dyDescent="0.25">
      <c r="A39" s="13"/>
      <c r="B39" s="137"/>
      <c r="C39" s="137"/>
      <c r="D39" s="137"/>
      <c r="E39" s="137"/>
      <c r="F39" s="137"/>
      <c r="G39" s="137"/>
      <c r="H39" s="137"/>
    </row>
    <row r="40" spans="1:8" x14ac:dyDescent="0.25">
      <c r="A40" s="13"/>
      <c r="B40" s="137"/>
      <c r="C40" s="137"/>
      <c r="D40" s="137"/>
      <c r="E40" s="137"/>
      <c r="F40" s="137"/>
      <c r="G40" s="137"/>
      <c r="H40" s="137"/>
    </row>
    <row r="41" spans="1:8" x14ac:dyDescent="0.25">
      <c r="A41" s="13"/>
      <c r="B41" s="24"/>
      <c r="C41" s="21"/>
      <c r="D41" s="21"/>
      <c r="E41" s="44"/>
      <c r="F41" s="21"/>
      <c r="G41" s="13"/>
      <c r="H41" s="13"/>
    </row>
    <row r="42" spans="1:8" x14ac:dyDescent="0.25">
      <c r="A42" s="13"/>
      <c r="B42" s="138" t="s">
        <v>79</v>
      </c>
      <c r="C42" s="138"/>
      <c r="D42" s="138"/>
      <c r="E42" s="138"/>
      <c r="F42" s="150">
        <v>210400</v>
      </c>
      <c r="G42" s="151"/>
      <c r="H42" s="13"/>
    </row>
    <row r="43" spans="1:8" x14ac:dyDescent="0.25">
      <c r="A43" s="13"/>
      <c r="B43" s="138" t="s">
        <v>80</v>
      </c>
      <c r="C43" s="138"/>
      <c r="D43" s="138"/>
      <c r="E43" s="138"/>
      <c r="F43" s="150">
        <v>0</v>
      </c>
      <c r="G43" s="151"/>
      <c r="H43" s="13"/>
    </row>
    <row r="44" spans="1:8" x14ac:dyDescent="0.25">
      <c r="A44" s="13"/>
      <c r="B44" s="138" t="s">
        <v>81</v>
      </c>
      <c r="C44" s="138"/>
      <c r="D44" s="138"/>
      <c r="E44" s="138"/>
      <c r="F44" s="161">
        <f>+F42+F43</f>
        <v>210400</v>
      </c>
      <c r="G44" s="162"/>
      <c r="H44" s="13"/>
    </row>
    <row r="45" spans="1:8" x14ac:dyDescent="0.25">
      <c r="A45" s="13"/>
      <c r="B45" s="13"/>
      <c r="C45" s="13"/>
      <c r="D45" s="13"/>
      <c r="E45" s="13"/>
      <c r="F45" s="13"/>
      <c r="G45" s="13"/>
      <c r="H45" s="13"/>
    </row>
    <row r="46" spans="1:8" x14ac:dyDescent="0.25">
      <c r="A46" s="13"/>
      <c r="B46" s="140" t="s">
        <v>17</v>
      </c>
      <c r="C46" s="140"/>
      <c r="D46" s="140"/>
      <c r="E46" s="140"/>
      <c r="F46" s="139">
        <f>+F33-F44</f>
        <v>1669799.99</v>
      </c>
      <c r="G46" s="139"/>
      <c r="H46" s="13"/>
    </row>
    <row r="47" spans="1:8" x14ac:dyDescent="0.25">
      <c r="A47" s="13"/>
      <c r="B47" s="13"/>
      <c r="C47" s="13"/>
      <c r="D47" s="13"/>
      <c r="E47" s="13"/>
      <c r="F47" s="13"/>
      <c r="G47" s="13"/>
      <c r="H47" s="13"/>
    </row>
    <row r="48" spans="1:8" x14ac:dyDescent="0.25">
      <c r="A48" s="13"/>
      <c r="B48" s="159"/>
      <c r="C48" s="159"/>
      <c r="D48" s="159"/>
      <c r="E48" s="159"/>
      <c r="F48" s="159"/>
      <c r="G48" s="159"/>
      <c r="H48" s="13"/>
    </row>
    <row r="49" spans="1:8" x14ac:dyDescent="0.25">
      <c r="A49" s="13"/>
      <c r="B49" s="137" t="s">
        <v>90</v>
      </c>
      <c r="C49" s="137"/>
      <c r="D49" s="137"/>
      <c r="E49" s="137"/>
      <c r="F49" s="137"/>
      <c r="G49" s="137"/>
      <c r="H49" s="137"/>
    </row>
    <row r="50" spans="1:8" x14ac:dyDescent="0.25">
      <c r="A50" s="13"/>
      <c r="B50" s="137"/>
      <c r="C50" s="137"/>
      <c r="D50" s="137"/>
      <c r="E50" s="137"/>
      <c r="F50" s="137"/>
      <c r="G50" s="137"/>
      <c r="H50" s="137"/>
    </row>
    <row r="51" spans="1:8" x14ac:dyDescent="0.25">
      <c r="A51" s="13"/>
      <c r="B51" s="137"/>
      <c r="C51" s="137"/>
      <c r="D51" s="137"/>
      <c r="E51" s="137"/>
      <c r="F51" s="137"/>
      <c r="G51" s="137"/>
      <c r="H51" s="137"/>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60" t="s">
        <v>98</v>
      </c>
      <c r="D56" s="155"/>
      <c r="E56" s="155"/>
      <c r="F56" s="155"/>
      <c r="G56" s="13"/>
      <c r="H56" s="13"/>
    </row>
    <row r="57" spans="1:8" x14ac:dyDescent="0.25">
      <c r="A57" s="13"/>
      <c r="B57" s="13"/>
      <c r="C57" s="13"/>
      <c r="D57" s="154" t="s">
        <v>97</v>
      </c>
      <c r="E57" s="153"/>
      <c r="F57" s="13"/>
      <c r="G57" s="13"/>
      <c r="H57" s="13"/>
    </row>
    <row r="58" spans="1:8" x14ac:dyDescent="0.25">
      <c r="A58" s="13"/>
      <c r="B58" s="13"/>
      <c r="C58" s="152" t="s">
        <v>107</v>
      </c>
      <c r="D58" s="153"/>
      <c r="E58" s="153"/>
      <c r="F58" s="153"/>
      <c r="G58" s="13"/>
      <c r="H58" s="13"/>
    </row>
    <row r="59" spans="1:8" x14ac:dyDescent="0.25">
      <c r="A59" s="13"/>
      <c r="B59" s="154" t="s">
        <v>23</v>
      </c>
      <c r="C59" s="153"/>
      <c r="D59" s="153"/>
      <c r="E59" s="153"/>
      <c r="F59" s="153"/>
      <c r="G59" s="153"/>
      <c r="H59" s="13"/>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C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63" t="s">
        <v>1</v>
      </c>
      <c r="E5" s="164"/>
    </row>
    <row r="6" spans="2:8" x14ac:dyDescent="0.25">
      <c r="D6" s="163" t="s">
        <v>2</v>
      </c>
      <c r="E6" s="164"/>
    </row>
    <row r="8" spans="2:8" x14ac:dyDescent="0.25">
      <c r="D8" s="163" t="s">
        <v>3</v>
      </c>
      <c r="E8" s="164"/>
    </row>
    <row r="9" spans="2:8" x14ac:dyDescent="0.25">
      <c r="C9" s="160" t="s">
        <v>67</v>
      </c>
      <c r="D9" s="155"/>
      <c r="E9" s="155"/>
      <c r="F9" s="155"/>
    </row>
    <row r="10" spans="2:8" x14ac:dyDescent="0.25">
      <c r="D10" s="154" t="s">
        <v>68</v>
      </c>
      <c r="E10" s="164"/>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70" t="s">
        <v>8</v>
      </c>
      <c r="C16" s="168"/>
      <c r="D16" s="168"/>
      <c r="E16" s="3">
        <v>30</v>
      </c>
      <c r="F16" s="4" t="s">
        <v>10</v>
      </c>
      <c r="G16" s="5">
        <f>SUM(E16*23333.333)</f>
        <v>699999.99</v>
      </c>
      <c r="H16" s="6"/>
    </row>
    <row r="18" spans="2:8" x14ac:dyDescent="0.25">
      <c r="C18" s="163" t="s">
        <v>11</v>
      </c>
      <c r="D18" s="164"/>
      <c r="E18" s="164"/>
      <c r="F18" s="164"/>
    </row>
    <row r="19" spans="2:8" ht="30" customHeight="1" x14ac:dyDescent="0.25">
      <c r="B19" s="7"/>
      <c r="C19" s="7" t="s">
        <v>13</v>
      </c>
      <c r="D19" s="7" t="s">
        <v>14</v>
      </c>
      <c r="E19" s="7" t="s">
        <v>15</v>
      </c>
      <c r="F19" s="7" t="s">
        <v>16</v>
      </c>
      <c r="G19" s="7" t="s">
        <v>17</v>
      </c>
    </row>
    <row r="20" spans="2:8" x14ac:dyDescent="0.25">
      <c r="B20" s="172"/>
      <c r="C20" s="146"/>
      <c r="D20" s="146"/>
      <c r="E20" s="146"/>
      <c r="F20" s="146"/>
      <c r="G20" s="146"/>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70" t="s">
        <v>18</v>
      </c>
      <c r="F30" s="166"/>
      <c r="G30" s="5">
        <f>SUM(G21:G28)</f>
        <v>150000</v>
      </c>
    </row>
    <row r="32" spans="2:8" x14ac:dyDescent="0.25">
      <c r="B32" s="167" t="s">
        <v>19</v>
      </c>
      <c r="C32" s="168"/>
      <c r="D32" s="166"/>
      <c r="E32" s="165">
        <f>SUM(G16+G30)</f>
        <v>849999.99</v>
      </c>
      <c r="F32" s="166"/>
    </row>
    <row r="33" spans="2:7" x14ac:dyDescent="0.25">
      <c r="B33" s="167"/>
      <c r="C33" s="168"/>
      <c r="D33" s="166"/>
      <c r="E33" s="165"/>
      <c r="F33" s="166"/>
    </row>
    <row r="35" spans="2:7" x14ac:dyDescent="0.25">
      <c r="B35" s="169" t="s">
        <v>20</v>
      </c>
      <c r="C35" s="168"/>
      <c r="D35" s="168"/>
      <c r="E35" s="168"/>
      <c r="F35" s="168"/>
      <c r="G35" s="166"/>
    </row>
    <row r="36" spans="2:7" x14ac:dyDescent="0.25">
      <c r="B36" t="s">
        <v>21</v>
      </c>
      <c r="G36" s="10"/>
    </row>
    <row r="37" spans="2:7" x14ac:dyDescent="0.25">
      <c r="B37" t="s">
        <v>22</v>
      </c>
      <c r="G37" s="10"/>
    </row>
    <row r="44" spans="2:7" x14ac:dyDescent="0.25">
      <c r="C44" s="160" t="s">
        <v>67</v>
      </c>
      <c r="D44" s="155"/>
      <c r="E44" s="155"/>
      <c r="F44" s="155"/>
    </row>
    <row r="45" spans="2:7" x14ac:dyDescent="0.25">
      <c r="D45" s="154" t="s">
        <v>68</v>
      </c>
      <c r="E45" s="164"/>
    </row>
    <row r="46" spans="2:7" x14ac:dyDescent="0.25">
      <c r="C46" s="152" t="s">
        <v>69</v>
      </c>
      <c r="D46" s="164"/>
      <c r="E46" s="164"/>
      <c r="F46" s="164"/>
    </row>
    <row r="47" spans="2:7" x14ac:dyDescent="0.25">
      <c r="B47" s="163" t="s">
        <v>23</v>
      </c>
      <c r="C47" s="164"/>
      <c r="D47" s="164"/>
      <c r="E47" s="164"/>
      <c r="F47" s="164"/>
      <c r="G47" s="164"/>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63" t="s">
        <v>1</v>
      </c>
      <c r="E5" s="164"/>
    </row>
    <row r="6" spans="2:8" x14ac:dyDescent="0.25">
      <c r="D6" s="163" t="s">
        <v>2</v>
      </c>
      <c r="E6" s="164"/>
    </row>
    <row r="8" spans="2:8" x14ac:dyDescent="0.25">
      <c r="D8" s="163" t="s">
        <v>3</v>
      </c>
      <c r="E8" s="164"/>
    </row>
    <row r="9" spans="2:8" x14ac:dyDescent="0.25">
      <c r="C9" s="171" t="s">
        <v>40</v>
      </c>
      <c r="D9" s="155"/>
      <c r="E9" s="155"/>
      <c r="F9" s="155"/>
    </row>
    <row r="10" spans="2:8" x14ac:dyDescent="0.25">
      <c r="D10" s="163" t="s">
        <v>41</v>
      </c>
      <c r="E10" s="164"/>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70" t="s">
        <v>8</v>
      </c>
      <c r="C16" s="168"/>
      <c r="D16" s="168"/>
      <c r="E16" s="3">
        <v>30</v>
      </c>
      <c r="F16" s="4" t="s">
        <v>10</v>
      </c>
      <c r="G16" s="5">
        <f>SUM(E16*23333.333)</f>
        <v>699999.99</v>
      </c>
      <c r="H16" s="6"/>
    </row>
    <row r="18" spans="2:8" x14ac:dyDescent="0.25">
      <c r="C18" s="163" t="s">
        <v>11</v>
      </c>
      <c r="D18" s="164"/>
      <c r="E18" s="164"/>
      <c r="F18" s="164"/>
    </row>
    <row r="19" spans="2:8" ht="30" customHeight="1" x14ac:dyDescent="0.25">
      <c r="B19" s="7" t="s">
        <v>12</v>
      </c>
      <c r="C19" s="7" t="s">
        <v>13</v>
      </c>
      <c r="D19" s="7" t="s">
        <v>14</v>
      </c>
      <c r="E19" s="7" t="s">
        <v>15</v>
      </c>
      <c r="F19" s="7" t="s">
        <v>16</v>
      </c>
      <c r="G19" s="7" t="s">
        <v>17</v>
      </c>
    </row>
    <row r="20" spans="2:8" x14ac:dyDescent="0.25">
      <c r="B20" s="172"/>
      <c r="C20" s="146"/>
      <c r="D20" s="146"/>
      <c r="E20" s="146"/>
      <c r="F20" s="146"/>
      <c r="G20" s="146"/>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70" t="s">
        <v>18</v>
      </c>
      <c r="F30" s="166"/>
      <c r="G30" s="5">
        <f>SUM(G21:G28)</f>
        <v>1235000</v>
      </c>
    </row>
    <row r="32" spans="2:8" x14ac:dyDescent="0.25">
      <c r="B32" s="167" t="s">
        <v>19</v>
      </c>
      <c r="C32" s="168"/>
      <c r="D32" s="166"/>
      <c r="E32" s="165">
        <f>SUM(G16+G30)</f>
        <v>1934999.99</v>
      </c>
      <c r="F32" s="166"/>
    </row>
    <row r="33" spans="2:7" x14ac:dyDescent="0.25">
      <c r="B33" s="167"/>
      <c r="C33" s="168"/>
      <c r="D33" s="166"/>
      <c r="E33" s="165"/>
      <c r="F33" s="166"/>
    </row>
    <row r="35" spans="2:7" x14ac:dyDescent="0.25">
      <c r="B35" s="169" t="s">
        <v>20</v>
      </c>
      <c r="C35" s="168"/>
      <c r="D35" s="168"/>
      <c r="E35" s="168"/>
      <c r="F35" s="168"/>
      <c r="G35" s="166"/>
    </row>
    <row r="36" spans="2:7" x14ac:dyDescent="0.25">
      <c r="B36" t="s">
        <v>21</v>
      </c>
      <c r="G36" s="10"/>
    </row>
    <row r="37" spans="2:7" x14ac:dyDescent="0.25">
      <c r="B37" t="s">
        <v>22</v>
      </c>
      <c r="G37" s="10"/>
    </row>
    <row r="44" spans="2:7" x14ac:dyDescent="0.25">
      <c r="C44" s="171" t="s">
        <v>40</v>
      </c>
      <c r="D44" s="155"/>
      <c r="E44" s="155"/>
      <c r="F44" s="155"/>
    </row>
    <row r="45" spans="2:7" x14ac:dyDescent="0.25">
      <c r="C45" s="163" t="s">
        <v>41</v>
      </c>
      <c r="D45" s="164"/>
      <c r="E45" s="164"/>
      <c r="F45" s="164"/>
    </row>
    <row r="46" spans="2:7" x14ac:dyDescent="0.25">
      <c r="C46" s="152" t="s">
        <v>42</v>
      </c>
      <c r="D46" s="164"/>
      <c r="E46" s="164"/>
      <c r="F46" s="164"/>
    </row>
    <row r="47" spans="2:7" x14ac:dyDescent="0.25">
      <c r="B47" s="163" t="s">
        <v>23</v>
      </c>
      <c r="C47" s="164"/>
      <c r="D47" s="164"/>
      <c r="E47" s="164"/>
      <c r="F47" s="164"/>
      <c r="G47" s="164"/>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5:F45"/>
    <mergeCell ref="C46:F46"/>
    <mergeCell ref="B47:G47"/>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E00-000000000000}"/>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54" t="s">
        <v>1</v>
      </c>
      <c r="E5" s="153"/>
    </row>
    <row r="6" spans="2:8" x14ac:dyDescent="0.25">
      <c r="D6" s="154" t="s">
        <v>2</v>
      </c>
      <c r="E6" s="153"/>
    </row>
    <row r="8" spans="2:8" x14ac:dyDescent="0.25">
      <c r="D8" s="154" t="s">
        <v>3</v>
      </c>
      <c r="E8" s="153"/>
    </row>
    <row r="9" spans="2:8" x14ac:dyDescent="0.25">
      <c r="C9" s="160" t="s">
        <v>53</v>
      </c>
      <c r="D9" s="155"/>
      <c r="E9" s="155"/>
      <c r="F9" s="155"/>
    </row>
    <row r="10" spans="2:8" x14ac:dyDescent="0.25">
      <c r="D10" s="154" t="s">
        <v>54</v>
      </c>
      <c r="E10" s="153"/>
    </row>
    <row r="11" spans="2:8" x14ac:dyDescent="0.25">
      <c r="D11" s="13" t="s">
        <v>72</v>
      </c>
    </row>
    <row r="13" spans="2:8" x14ac:dyDescent="0.25">
      <c r="B13" s="136" t="s">
        <v>75</v>
      </c>
      <c r="C13" s="136"/>
      <c r="D13" s="136"/>
      <c r="E13" s="136"/>
      <c r="F13" s="136"/>
      <c r="G13" s="136"/>
      <c r="H13" s="136"/>
    </row>
    <row r="14" spans="2:8" x14ac:dyDescent="0.25">
      <c r="B14" s="136"/>
      <c r="C14" s="136"/>
      <c r="D14" s="136"/>
      <c r="E14" s="136"/>
      <c r="F14" s="136"/>
      <c r="G14" s="136"/>
      <c r="H14" s="136"/>
    </row>
    <row r="16" spans="2:8" x14ac:dyDescent="0.25">
      <c r="B16" s="145" t="s">
        <v>8</v>
      </c>
      <c r="C16" s="146"/>
      <c r="D16" s="146"/>
      <c r="E16" s="35">
        <v>30</v>
      </c>
      <c r="F16" s="36" t="s">
        <v>10</v>
      </c>
      <c r="G16" s="37">
        <f>SUM(E16*23333.333)</f>
        <v>699999.99</v>
      </c>
      <c r="H16" s="38"/>
    </row>
    <row r="17" spans="2:7" x14ac:dyDescent="0.25">
      <c r="B17" s="141" t="s">
        <v>83</v>
      </c>
      <c r="C17" s="142"/>
      <c r="D17" s="142"/>
      <c r="E17" s="143"/>
      <c r="F17" s="144"/>
      <c r="G17" s="53">
        <v>105200</v>
      </c>
    </row>
    <row r="18" spans="2:7" x14ac:dyDescent="0.25">
      <c r="B18" s="24"/>
      <c r="C18" s="21"/>
      <c r="D18" s="21"/>
      <c r="E18" s="24"/>
      <c r="F18" s="24"/>
    </row>
    <row r="19" spans="2:7" x14ac:dyDescent="0.25">
      <c r="C19" s="154" t="s">
        <v>11</v>
      </c>
      <c r="D19" s="153"/>
      <c r="E19" s="153"/>
      <c r="F19" s="153"/>
    </row>
    <row r="20" spans="2:7" ht="30" customHeight="1" x14ac:dyDescent="0.25">
      <c r="B20" s="30" t="s">
        <v>76</v>
      </c>
      <c r="C20" s="30" t="s">
        <v>13</v>
      </c>
      <c r="D20" s="30" t="s">
        <v>14</v>
      </c>
      <c r="E20" s="30" t="s">
        <v>15</v>
      </c>
      <c r="F20" s="30" t="s">
        <v>16</v>
      </c>
      <c r="G20" s="30" t="s">
        <v>17</v>
      </c>
    </row>
    <row r="21" spans="2:7" x14ac:dyDescent="0.25">
      <c r="B21" s="147"/>
      <c r="C21" s="146"/>
      <c r="D21" s="146"/>
      <c r="E21" s="146"/>
      <c r="F21" s="146"/>
      <c r="G21" s="146"/>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8" t="s">
        <v>18</v>
      </c>
      <c r="F31" s="149"/>
      <c r="G31" s="26">
        <f>SUM(G22:G29)</f>
        <v>403600</v>
      </c>
    </row>
    <row r="33" spans="2:8" x14ac:dyDescent="0.25">
      <c r="B33" s="140" t="s">
        <v>19</v>
      </c>
      <c r="C33" s="140"/>
      <c r="D33" s="140"/>
      <c r="E33" s="140"/>
      <c r="F33" s="139">
        <f>SUM(G16+G17+G31)</f>
        <v>1208799.99</v>
      </c>
      <c r="G33" s="139"/>
    </row>
    <row r="34" spans="2:8" x14ac:dyDescent="0.25">
      <c r="B34" s="154"/>
      <c r="C34" s="155"/>
      <c r="D34" s="155"/>
      <c r="E34" s="156"/>
      <c r="F34" s="155"/>
    </row>
    <row r="35" spans="2:8" x14ac:dyDescent="0.25">
      <c r="B35" s="24"/>
      <c r="C35" s="21"/>
      <c r="D35" s="21"/>
      <c r="E35" s="44"/>
      <c r="F35" s="21"/>
    </row>
    <row r="36" spans="2:8" x14ac:dyDescent="0.25">
      <c r="B36" s="157" t="s">
        <v>20</v>
      </c>
      <c r="C36" s="158"/>
      <c r="D36" s="158"/>
      <c r="E36" s="158"/>
      <c r="F36" s="158"/>
      <c r="G36" s="149"/>
    </row>
    <row r="37" spans="2:8" x14ac:dyDescent="0.25">
      <c r="G37" s="45"/>
    </row>
    <row r="38" spans="2:8" ht="15" customHeight="1" x14ac:dyDescent="0.25">
      <c r="B38" s="137" t="s">
        <v>78</v>
      </c>
      <c r="C38" s="137"/>
      <c r="D38" s="137"/>
      <c r="E38" s="137"/>
      <c r="F38" s="137"/>
      <c r="G38" s="137"/>
      <c r="H38" s="137"/>
    </row>
    <row r="39" spans="2:8" x14ac:dyDescent="0.25">
      <c r="B39" s="137"/>
      <c r="C39" s="137"/>
      <c r="D39" s="137"/>
      <c r="E39" s="137"/>
      <c r="F39" s="137"/>
      <c r="G39" s="137"/>
      <c r="H39" s="137"/>
    </row>
    <row r="40" spans="2:8" x14ac:dyDescent="0.25">
      <c r="B40" s="137"/>
      <c r="C40" s="137"/>
      <c r="D40" s="137"/>
      <c r="E40" s="137"/>
      <c r="F40" s="137"/>
      <c r="G40" s="137"/>
      <c r="H40" s="137"/>
    </row>
    <row r="41" spans="2:8" x14ac:dyDescent="0.25">
      <c r="B41" s="24"/>
      <c r="C41" s="21"/>
      <c r="D41" s="21"/>
      <c r="E41" s="44"/>
      <c r="F41" s="21"/>
    </row>
    <row r="42" spans="2:8" x14ac:dyDescent="0.25">
      <c r="B42" s="138" t="s">
        <v>79</v>
      </c>
      <c r="C42" s="138"/>
      <c r="D42" s="138"/>
      <c r="E42" s="138"/>
      <c r="F42" s="150">
        <v>210400</v>
      </c>
      <c r="G42" s="151"/>
    </row>
    <row r="43" spans="2:8" x14ac:dyDescent="0.25">
      <c r="B43" s="138" t="s">
        <v>80</v>
      </c>
      <c r="C43" s="138"/>
      <c r="D43" s="138"/>
      <c r="E43" s="138"/>
      <c r="F43" s="150">
        <v>43628</v>
      </c>
      <c r="G43" s="151"/>
    </row>
    <row r="44" spans="2:8" x14ac:dyDescent="0.25">
      <c r="B44" s="138" t="s">
        <v>81</v>
      </c>
      <c r="C44" s="138"/>
      <c r="D44" s="138"/>
      <c r="E44" s="138"/>
      <c r="F44" s="161">
        <f>+F42+F43</f>
        <v>254028</v>
      </c>
      <c r="G44" s="162"/>
    </row>
    <row r="46" spans="2:8" x14ac:dyDescent="0.25">
      <c r="B46" s="140" t="s">
        <v>17</v>
      </c>
      <c r="C46" s="140"/>
      <c r="D46" s="140"/>
      <c r="E46" s="140"/>
      <c r="F46" s="139">
        <f>+F33-F44</f>
        <v>954771.99</v>
      </c>
      <c r="G46" s="139"/>
    </row>
    <row r="48" spans="2:8" x14ac:dyDescent="0.25">
      <c r="B48" s="159" t="s">
        <v>82</v>
      </c>
      <c r="C48" s="159"/>
      <c r="D48" s="159"/>
      <c r="E48" s="159"/>
      <c r="F48" s="159"/>
      <c r="G48" s="159"/>
    </row>
    <row r="49" spans="2:9" ht="15" customHeight="1" x14ac:dyDescent="0.25">
      <c r="B49" s="137" t="s">
        <v>85</v>
      </c>
      <c r="C49" s="137"/>
      <c r="D49" s="137"/>
      <c r="E49" s="137"/>
      <c r="F49" s="137"/>
      <c r="G49" s="137"/>
      <c r="H49" s="137"/>
      <c r="I49" s="33"/>
    </row>
    <row r="50" spans="2:9" x14ac:dyDescent="0.25">
      <c r="B50" s="137"/>
      <c r="C50" s="137"/>
      <c r="D50" s="137"/>
      <c r="E50" s="137"/>
      <c r="F50" s="137"/>
      <c r="G50" s="137"/>
      <c r="H50" s="137"/>
      <c r="I50" s="33"/>
    </row>
    <row r="51" spans="2:9" x14ac:dyDescent="0.25">
      <c r="B51" s="137"/>
      <c r="C51" s="137"/>
      <c r="D51" s="137"/>
      <c r="E51" s="137"/>
      <c r="F51" s="137"/>
      <c r="G51" s="137"/>
      <c r="H51" s="137"/>
      <c r="I51" s="33"/>
    </row>
    <row r="52" spans="2:9" ht="30" customHeight="1" x14ac:dyDescent="0.25">
      <c r="B52" s="137" t="s">
        <v>84</v>
      </c>
      <c r="C52" s="137"/>
      <c r="D52" s="137"/>
      <c r="E52" s="137"/>
      <c r="F52" s="137"/>
      <c r="G52" s="137"/>
      <c r="H52" s="137"/>
      <c r="I52" s="33"/>
    </row>
    <row r="53" spans="2:9" ht="15" customHeight="1" x14ac:dyDescent="0.25">
      <c r="B53" s="137" t="s">
        <v>86</v>
      </c>
      <c r="C53" s="137"/>
      <c r="D53" s="137"/>
      <c r="E53" s="137"/>
      <c r="F53" s="137"/>
      <c r="G53" s="137"/>
      <c r="H53" s="137"/>
      <c r="I53" s="33"/>
    </row>
    <row r="54" spans="2:9" x14ac:dyDescent="0.25">
      <c r="B54" s="137"/>
      <c r="C54" s="137"/>
      <c r="D54" s="137"/>
      <c r="E54" s="137"/>
      <c r="F54" s="137"/>
      <c r="G54" s="137"/>
      <c r="H54" s="137"/>
      <c r="I54" s="33"/>
    </row>
    <row r="55" spans="2:9" x14ac:dyDescent="0.25">
      <c r="B55" s="137"/>
      <c r="C55" s="137"/>
      <c r="D55" s="137"/>
      <c r="E55" s="137"/>
      <c r="F55" s="137"/>
      <c r="G55" s="137"/>
      <c r="H55" s="137"/>
      <c r="I55" s="33"/>
    </row>
    <row r="56" spans="2:9" ht="29.25" customHeight="1" x14ac:dyDescent="0.25">
      <c r="B56" s="137"/>
      <c r="C56" s="137"/>
      <c r="D56" s="137"/>
      <c r="E56" s="137"/>
      <c r="F56" s="137"/>
      <c r="G56" s="137"/>
      <c r="H56" s="137"/>
      <c r="I56" s="33"/>
    </row>
    <row r="60" spans="2:9" x14ac:dyDescent="0.25">
      <c r="C60" s="160" t="s">
        <v>53</v>
      </c>
      <c r="D60" s="160"/>
      <c r="E60" s="160"/>
      <c r="F60" s="160"/>
    </row>
    <row r="61" spans="2:9" x14ac:dyDescent="0.25">
      <c r="D61" s="154" t="s">
        <v>54</v>
      </c>
      <c r="E61" s="154"/>
    </row>
    <row r="62" spans="2:9" x14ac:dyDescent="0.25">
      <c r="C62" s="152" t="s">
        <v>55</v>
      </c>
      <c r="D62" s="152"/>
      <c r="E62" s="152"/>
      <c r="F62" s="152"/>
    </row>
    <row r="63" spans="2:9" x14ac:dyDescent="0.25">
      <c r="B63" s="154" t="s">
        <v>23</v>
      </c>
      <c r="C63" s="154"/>
      <c r="D63" s="154"/>
      <c r="E63" s="154"/>
      <c r="F63" s="154"/>
      <c r="G63" s="154"/>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 ref="B52:H52"/>
    <mergeCell ref="B53:H56"/>
    <mergeCell ref="B46:E46"/>
    <mergeCell ref="F46:G46"/>
    <mergeCell ref="B43:E43"/>
    <mergeCell ref="F43:G43"/>
    <mergeCell ref="B44:E44"/>
    <mergeCell ref="F44:G44"/>
    <mergeCell ref="B48:G48"/>
    <mergeCell ref="E31:F31"/>
    <mergeCell ref="B34:D34"/>
    <mergeCell ref="E34:F34"/>
    <mergeCell ref="B36:G36"/>
    <mergeCell ref="B42:E42"/>
    <mergeCell ref="B33:E33"/>
    <mergeCell ref="F33:G33"/>
    <mergeCell ref="B38:H40"/>
    <mergeCell ref="F42:G42"/>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F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54" t="s">
        <v>1</v>
      </c>
      <c r="E5" s="153"/>
    </row>
    <row r="6" spans="2:8" x14ac:dyDescent="0.25">
      <c r="D6" s="154" t="s">
        <v>2</v>
      </c>
      <c r="E6" s="153"/>
    </row>
    <row r="8" spans="2:8" x14ac:dyDescent="0.25">
      <c r="D8" s="154" t="s">
        <v>3</v>
      </c>
      <c r="E8" s="153"/>
    </row>
    <row r="9" spans="2:8" x14ac:dyDescent="0.25">
      <c r="C9" s="160" t="s">
        <v>57</v>
      </c>
      <c r="D9" s="155"/>
      <c r="E9" s="155"/>
      <c r="F9" s="155"/>
    </row>
    <row r="10" spans="2:8" x14ac:dyDescent="0.25">
      <c r="D10" s="154" t="s">
        <v>62</v>
      </c>
      <c r="E10" s="153"/>
    </row>
    <row r="11" spans="2:8" x14ac:dyDescent="0.25">
      <c r="D11" s="13" t="s">
        <v>70</v>
      </c>
    </row>
    <row r="13" spans="2:8" x14ac:dyDescent="0.25">
      <c r="B13" s="136" t="s">
        <v>75</v>
      </c>
      <c r="C13" s="136"/>
      <c r="D13" s="136"/>
      <c r="E13" s="136"/>
      <c r="F13" s="136"/>
      <c r="G13" s="136"/>
      <c r="H13" s="136"/>
    </row>
    <row r="14" spans="2:8" x14ac:dyDescent="0.25">
      <c r="B14" s="136"/>
      <c r="C14" s="136"/>
      <c r="D14" s="136"/>
      <c r="E14" s="136"/>
      <c r="F14" s="136"/>
      <c r="G14" s="136"/>
      <c r="H14" s="136"/>
    </row>
    <row r="16" spans="2:8" x14ac:dyDescent="0.25">
      <c r="B16" s="145" t="s">
        <v>8</v>
      </c>
      <c r="C16" s="146"/>
      <c r="D16" s="146"/>
      <c r="E16" s="35">
        <v>30</v>
      </c>
      <c r="F16" s="36" t="s">
        <v>10</v>
      </c>
      <c r="G16" s="37">
        <f>SUM(E16*23333.333)</f>
        <v>699999.99</v>
      </c>
      <c r="H16" s="38"/>
    </row>
    <row r="17" spans="2:7" x14ac:dyDescent="0.25">
      <c r="B17" s="141" t="s">
        <v>83</v>
      </c>
      <c r="C17" s="142"/>
      <c r="D17" s="142"/>
      <c r="E17" s="143"/>
      <c r="F17" s="144"/>
      <c r="G17" s="53">
        <v>105200</v>
      </c>
    </row>
    <row r="18" spans="2:7" x14ac:dyDescent="0.25">
      <c r="B18" s="24"/>
      <c r="C18" s="21"/>
      <c r="D18" s="21"/>
      <c r="E18" s="24"/>
      <c r="F18" s="24"/>
    </row>
    <row r="19" spans="2:7" x14ac:dyDescent="0.25">
      <c r="C19" s="154" t="s">
        <v>11</v>
      </c>
      <c r="D19" s="153"/>
      <c r="E19" s="153"/>
      <c r="F19" s="153"/>
    </row>
    <row r="20" spans="2:7" ht="30" customHeight="1" x14ac:dyDescent="0.25">
      <c r="B20" s="30" t="s">
        <v>76</v>
      </c>
      <c r="C20" s="30" t="s">
        <v>13</v>
      </c>
      <c r="D20" s="30" t="s">
        <v>14</v>
      </c>
      <c r="E20" s="30" t="s">
        <v>15</v>
      </c>
      <c r="F20" s="30" t="s">
        <v>16</v>
      </c>
      <c r="G20" s="30" t="s">
        <v>17</v>
      </c>
    </row>
    <row r="21" spans="2:7" x14ac:dyDescent="0.25">
      <c r="B21" s="147"/>
      <c r="C21" s="146"/>
      <c r="D21" s="146"/>
      <c r="E21" s="146"/>
      <c r="F21" s="146"/>
      <c r="G21" s="146"/>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8" t="s">
        <v>18</v>
      </c>
      <c r="F31" s="149"/>
      <c r="G31" s="26">
        <f>SUM(G22:G29)</f>
        <v>0</v>
      </c>
    </row>
    <row r="33" spans="2:8" x14ac:dyDescent="0.25">
      <c r="B33" s="140" t="s">
        <v>19</v>
      </c>
      <c r="C33" s="140"/>
      <c r="D33" s="140"/>
      <c r="E33" s="140"/>
      <c r="F33" s="139">
        <f>SUM(G16+G17+G31)</f>
        <v>805199.99</v>
      </c>
      <c r="G33" s="139"/>
    </row>
    <row r="34" spans="2:8" x14ac:dyDescent="0.25">
      <c r="B34" s="154"/>
      <c r="C34" s="155"/>
      <c r="D34" s="155"/>
      <c r="E34" s="156"/>
      <c r="F34" s="155"/>
    </row>
    <row r="35" spans="2:8" x14ac:dyDescent="0.25">
      <c r="B35" s="24"/>
      <c r="C35" s="21"/>
      <c r="D35" s="21"/>
      <c r="E35" s="44"/>
      <c r="F35" s="21"/>
    </row>
    <row r="36" spans="2:8" x14ac:dyDescent="0.25">
      <c r="B36" s="157" t="s">
        <v>20</v>
      </c>
      <c r="C36" s="158"/>
      <c r="D36" s="158"/>
      <c r="E36" s="158"/>
      <c r="F36" s="158"/>
      <c r="G36" s="149"/>
    </row>
    <row r="37" spans="2:8" x14ac:dyDescent="0.25">
      <c r="G37" s="45"/>
    </row>
    <row r="38" spans="2:8" x14ac:dyDescent="0.25">
      <c r="B38" s="137" t="s">
        <v>78</v>
      </c>
      <c r="C38" s="137"/>
      <c r="D38" s="137"/>
      <c r="E38" s="137"/>
      <c r="F38" s="137"/>
      <c r="G38" s="137"/>
      <c r="H38" s="137"/>
    </row>
    <row r="39" spans="2:8" x14ac:dyDescent="0.25">
      <c r="B39" s="137"/>
      <c r="C39" s="137"/>
      <c r="D39" s="137"/>
      <c r="E39" s="137"/>
      <c r="F39" s="137"/>
      <c r="G39" s="137"/>
      <c r="H39" s="137"/>
    </row>
    <row r="40" spans="2:8" x14ac:dyDescent="0.25">
      <c r="B40" s="137"/>
      <c r="C40" s="137"/>
      <c r="D40" s="137"/>
      <c r="E40" s="137"/>
      <c r="F40" s="137"/>
      <c r="G40" s="137"/>
      <c r="H40" s="137"/>
    </row>
    <row r="41" spans="2:8" x14ac:dyDescent="0.25">
      <c r="B41" s="24"/>
      <c r="C41" s="21"/>
      <c r="D41" s="21"/>
      <c r="E41" s="44"/>
      <c r="F41" s="21"/>
    </row>
    <row r="42" spans="2:8" x14ac:dyDescent="0.25">
      <c r="B42" s="138" t="s">
        <v>79</v>
      </c>
      <c r="C42" s="138"/>
      <c r="D42" s="138"/>
      <c r="E42" s="138"/>
      <c r="F42" s="150">
        <v>210400</v>
      </c>
      <c r="G42" s="151"/>
    </row>
    <row r="43" spans="2:8" x14ac:dyDescent="0.25">
      <c r="B43" s="138" t="s">
        <v>80</v>
      </c>
      <c r="C43" s="138"/>
      <c r="D43" s="138"/>
      <c r="E43" s="138"/>
      <c r="F43" s="150">
        <v>0</v>
      </c>
      <c r="G43" s="151"/>
    </row>
    <row r="44" spans="2:8" x14ac:dyDescent="0.25">
      <c r="B44" s="138" t="s">
        <v>81</v>
      </c>
      <c r="C44" s="138"/>
      <c r="D44" s="138"/>
      <c r="E44" s="138"/>
      <c r="F44" s="161">
        <f>+F42+F43</f>
        <v>210400</v>
      </c>
      <c r="G44" s="162"/>
    </row>
    <row r="46" spans="2:8" x14ac:dyDescent="0.25">
      <c r="B46" s="140" t="s">
        <v>17</v>
      </c>
      <c r="C46" s="140"/>
      <c r="D46" s="140"/>
      <c r="E46" s="140"/>
      <c r="F46" s="139">
        <f>+F33-F44</f>
        <v>594799.99</v>
      </c>
      <c r="G46" s="139"/>
    </row>
    <row r="48" spans="2:8" x14ac:dyDescent="0.25">
      <c r="B48" s="159" t="s">
        <v>82</v>
      </c>
      <c r="C48" s="159"/>
      <c r="D48" s="159"/>
      <c r="E48" s="159"/>
      <c r="F48" s="159"/>
      <c r="G48" s="159"/>
    </row>
    <row r="49" spans="2:9" ht="15" customHeight="1" x14ac:dyDescent="0.25">
      <c r="B49" s="137" t="s">
        <v>85</v>
      </c>
      <c r="C49" s="137"/>
      <c r="D49" s="137"/>
      <c r="E49" s="137"/>
      <c r="F49" s="137"/>
      <c r="G49" s="137"/>
      <c r="H49" s="137"/>
      <c r="I49" s="33"/>
    </row>
    <row r="50" spans="2:9" x14ac:dyDescent="0.25">
      <c r="B50" s="137"/>
      <c r="C50" s="137"/>
      <c r="D50" s="137"/>
      <c r="E50" s="137"/>
      <c r="F50" s="137"/>
      <c r="G50" s="137"/>
      <c r="H50" s="137"/>
      <c r="I50" s="33"/>
    </row>
    <row r="51" spans="2:9" x14ac:dyDescent="0.25">
      <c r="B51" s="137"/>
      <c r="C51" s="137"/>
      <c r="D51" s="137"/>
      <c r="E51" s="137"/>
      <c r="F51" s="137"/>
      <c r="G51" s="137"/>
      <c r="H51" s="137"/>
      <c r="I51" s="33"/>
    </row>
    <row r="52" spans="2:9" ht="30.75" customHeight="1" x14ac:dyDescent="0.25">
      <c r="B52" s="137" t="s">
        <v>84</v>
      </c>
      <c r="C52" s="137"/>
      <c r="D52" s="137"/>
      <c r="E52" s="137"/>
      <c r="F52" s="137"/>
      <c r="G52" s="137"/>
      <c r="H52" s="137"/>
      <c r="I52" s="33"/>
    </row>
    <row r="53" spans="2:9" ht="15" customHeight="1" x14ac:dyDescent="0.25">
      <c r="B53" s="137" t="s">
        <v>86</v>
      </c>
      <c r="C53" s="137"/>
      <c r="D53" s="137"/>
      <c r="E53" s="137"/>
      <c r="F53" s="137"/>
      <c r="G53" s="137"/>
      <c r="H53" s="137"/>
      <c r="I53" s="33"/>
    </row>
    <row r="54" spans="2:9" x14ac:dyDescent="0.25">
      <c r="B54" s="137"/>
      <c r="C54" s="137"/>
      <c r="D54" s="137"/>
      <c r="E54" s="137"/>
      <c r="F54" s="137"/>
      <c r="G54" s="137"/>
      <c r="H54" s="137"/>
      <c r="I54" s="33"/>
    </row>
    <row r="55" spans="2:9" x14ac:dyDescent="0.25">
      <c r="B55" s="137"/>
      <c r="C55" s="137"/>
      <c r="D55" s="137"/>
      <c r="E55" s="137"/>
      <c r="F55" s="137"/>
      <c r="G55" s="137"/>
      <c r="H55" s="137"/>
      <c r="I55" s="33"/>
    </row>
    <row r="56" spans="2:9" ht="30" customHeight="1" x14ac:dyDescent="0.25">
      <c r="B56" s="137"/>
      <c r="C56" s="137"/>
      <c r="D56" s="137"/>
      <c r="E56" s="137"/>
      <c r="F56" s="137"/>
      <c r="G56" s="137"/>
      <c r="H56" s="137"/>
      <c r="I56" s="33"/>
    </row>
    <row r="60" spans="2:9" x14ac:dyDescent="0.25">
      <c r="C60" s="160" t="s">
        <v>57</v>
      </c>
      <c r="D60" s="155"/>
      <c r="E60" s="155"/>
      <c r="F60" s="155"/>
    </row>
    <row r="61" spans="2:9" x14ac:dyDescent="0.25">
      <c r="D61" s="154" t="s">
        <v>62</v>
      </c>
      <c r="E61" s="153"/>
    </row>
    <row r="62" spans="2:9" x14ac:dyDescent="0.25">
      <c r="C62" s="152" t="s">
        <v>63</v>
      </c>
      <c r="D62" s="153"/>
      <c r="E62" s="153"/>
      <c r="F62" s="153"/>
    </row>
    <row r="63" spans="2:9" x14ac:dyDescent="0.25">
      <c r="B63" s="154" t="s">
        <v>23</v>
      </c>
      <c r="C63" s="153"/>
      <c r="D63" s="153"/>
      <c r="E63" s="153"/>
      <c r="F63" s="153"/>
      <c r="G63" s="153"/>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44:E44"/>
    <mergeCell ref="F44:G44"/>
    <mergeCell ref="B36:G36"/>
    <mergeCell ref="B38:H40"/>
    <mergeCell ref="B42:E42"/>
    <mergeCell ref="F42:G42"/>
    <mergeCell ref="B43:E43"/>
    <mergeCell ref="F43:G43"/>
    <mergeCell ref="B48:G48"/>
    <mergeCell ref="B49:H51"/>
    <mergeCell ref="B52:H52"/>
    <mergeCell ref="B53:H56"/>
    <mergeCell ref="B46:E46"/>
    <mergeCell ref="F46:G46"/>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10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63" t="s">
        <v>1</v>
      </c>
      <c r="E5" s="164"/>
    </row>
    <row r="6" spans="2:8" x14ac:dyDescent="0.25">
      <c r="D6" s="163" t="s">
        <v>2</v>
      </c>
      <c r="E6" s="164"/>
    </row>
    <row r="8" spans="2:8" x14ac:dyDescent="0.25">
      <c r="D8" s="163" t="s">
        <v>3</v>
      </c>
      <c r="E8" s="164"/>
    </row>
    <row r="9" spans="2:8" x14ac:dyDescent="0.25">
      <c r="C9" s="160" t="s">
        <v>49</v>
      </c>
      <c r="D9" s="155"/>
      <c r="E9" s="155"/>
      <c r="F9" s="155"/>
    </row>
    <row r="10" spans="2:8" x14ac:dyDescent="0.25">
      <c r="D10" s="154" t="s">
        <v>50</v>
      </c>
      <c r="E10" s="164"/>
    </row>
    <row r="11" spans="2:8" x14ac:dyDescent="0.25">
      <c r="D11" s="13" t="s">
        <v>51</v>
      </c>
    </row>
    <row r="13" spans="2:8" x14ac:dyDescent="0.25">
      <c r="B13" s="136" t="s">
        <v>75</v>
      </c>
      <c r="C13" s="136"/>
      <c r="D13" s="136"/>
      <c r="E13" s="136"/>
      <c r="F13" s="136"/>
      <c r="G13" s="136"/>
      <c r="H13" s="136"/>
    </row>
    <row r="14" spans="2:8" x14ac:dyDescent="0.25">
      <c r="B14" s="136"/>
      <c r="C14" s="136"/>
      <c r="D14" s="136"/>
      <c r="E14" s="136"/>
      <c r="F14" s="136"/>
      <c r="G14" s="136"/>
      <c r="H14" s="136"/>
    </row>
    <row r="16" spans="2:8" x14ac:dyDescent="0.25">
      <c r="B16" s="227" t="s">
        <v>8</v>
      </c>
      <c r="C16" s="146"/>
      <c r="D16" s="146"/>
      <c r="E16" s="28">
        <v>30</v>
      </c>
      <c r="F16" s="29" t="s">
        <v>10</v>
      </c>
      <c r="G16" s="27">
        <f>SUM(E16*23333.333)</f>
        <v>699999.99</v>
      </c>
      <c r="H16" s="6"/>
    </row>
    <row r="17" spans="2:7" x14ac:dyDescent="0.25">
      <c r="B17" s="141" t="s">
        <v>83</v>
      </c>
      <c r="C17" s="142"/>
      <c r="D17" s="142"/>
      <c r="E17" s="228"/>
      <c r="F17" s="229"/>
      <c r="G17" s="22">
        <v>105200</v>
      </c>
    </row>
    <row r="18" spans="2:7" x14ac:dyDescent="0.25">
      <c r="B18" s="24"/>
      <c r="C18" s="21"/>
      <c r="D18" s="21"/>
      <c r="E18" s="2"/>
      <c r="F18" s="2"/>
    </row>
    <row r="19" spans="2:7" x14ac:dyDescent="0.25">
      <c r="C19" s="163" t="s">
        <v>11</v>
      </c>
      <c r="D19" s="164"/>
      <c r="E19" s="164"/>
      <c r="F19" s="164"/>
    </row>
    <row r="20" spans="2:7" ht="30" customHeight="1" x14ac:dyDescent="0.25">
      <c r="B20" s="30" t="s">
        <v>76</v>
      </c>
      <c r="C20" s="12" t="s">
        <v>13</v>
      </c>
      <c r="D20" s="12" t="s">
        <v>14</v>
      </c>
      <c r="E20" s="12" t="s">
        <v>15</v>
      </c>
      <c r="F20" s="12" t="s">
        <v>16</v>
      </c>
      <c r="G20" s="12" t="s">
        <v>17</v>
      </c>
    </row>
    <row r="21" spans="2:7" x14ac:dyDescent="0.25">
      <c r="B21" s="172"/>
      <c r="C21" s="146"/>
      <c r="D21" s="146"/>
      <c r="E21" s="146"/>
      <c r="F21" s="146"/>
      <c r="G21" s="146"/>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48" t="s">
        <v>18</v>
      </c>
      <c r="F31" s="149"/>
      <c r="G31" s="26">
        <f>SUM(G22:G29)</f>
        <v>0</v>
      </c>
    </row>
    <row r="33" spans="2:8" x14ac:dyDescent="0.25">
      <c r="B33" s="140" t="s">
        <v>19</v>
      </c>
      <c r="C33" s="140"/>
      <c r="D33" s="140"/>
      <c r="E33" s="140"/>
      <c r="F33" s="139">
        <f>SUM(G16+G17+G31)</f>
        <v>805199.99</v>
      </c>
      <c r="G33" s="139"/>
    </row>
    <row r="34" spans="2:8" x14ac:dyDescent="0.25">
      <c r="B34" s="163"/>
      <c r="C34" s="155"/>
      <c r="D34" s="155"/>
      <c r="E34" s="225"/>
      <c r="F34" s="155"/>
    </row>
    <row r="35" spans="2:8" x14ac:dyDescent="0.25">
      <c r="B35" s="2"/>
      <c r="C35" s="21"/>
      <c r="D35" s="21"/>
      <c r="E35" s="23"/>
      <c r="F35" s="21"/>
    </row>
    <row r="36" spans="2:8" x14ac:dyDescent="0.25">
      <c r="B36" s="226" t="s">
        <v>20</v>
      </c>
      <c r="C36" s="158"/>
      <c r="D36" s="158"/>
      <c r="E36" s="158"/>
      <c r="F36" s="158"/>
      <c r="G36" s="149"/>
    </row>
    <row r="37" spans="2:8" x14ac:dyDescent="0.25">
      <c r="G37" s="10"/>
    </row>
    <row r="38" spans="2:8" x14ac:dyDescent="0.25">
      <c r="B38" s="137" t="s">
        <v>78</v>
      </c>
      <c r="C38" s="137"/>
      <c r="D38" s="137"/>
      <c r="E38" s="137"/>
      <c r="F38" s="137"/>
      <c r="G38" s="137"/>
      <c r="H38" s="137"/>
    </row>
    <row r="39" spans="2:8" x14ac:dyDescent="0.25">
      <c r="B39" s="137"/>
      <c r="C39" s="137"/>
      <c r="D39" s="137"/>
      <c r="E39" s="137"/>
      <c r="F39" s="137"/>
      <c r="G39" s="137"/>
      <c r="H39" s="137"/>
    </row>
    <row r="40" spans="2:8" x14ac:dyDescent="0.25">
      <c r="B40" s="137"/>
      <c r="C40" s="137"/>
      <c r="D40" s="137"/>
      <c r="E40" s="137"/>
      <c r="F40" s="137"/>
      <c r="G40" s="137"/>
      <c r="H40" s="137"/>
    </row>
    <row r="41" spans="2:8" x14ac:dyDescent="0.25">
      <c r="B41" s="2"/>
      <c r="C41" s="21"/>
      <c r="D41" s="21"/>
      <c r="E41" s="23"/>
      <c r="F41" s="21"/>
    </row>
    <row r="42" spans="2:8" x14ac:dyDescent="0.25">
      <c r="B42" s="138" t="s">
        <v>79</v>
      </c>
      <c r="C42" s="138"/>
      <c r="D42" s="138"/>
      <c r="E42" s="138"/>
      <c r="F42" s="223">
        <v>210400</v>
      </c>
      <c r="G42" s="224"/>
    </row>
    <row r="43" spans="2:8" x14ac:dyDescent="0.25">
      <c r="B43" s="138" t="s">
        <v>80</v>
      </c>
      <c r="C43" s="138"/>
      <c r="D43" s="138"/>
      <c r="E43" s="138"/>
      <c r="F43" s="223">
        <v>0</v>
      </c>
      <c r="G43" s="224"/>
    </row>
    <row r="44" spans="2:8" x14ac:dyDescent="0.25">
      <c r="B44" s="138" t="s">
        <v>81</v>
      </c>
      <c r="C44" s="138"/>
      <c r="D44" s="138"/>
      <c r="E44" s="138"/>
      <c r="F44" s="221">
        <f>+F42+F43</f>
        <v>210400</v>
      </c>
      <c r="G44" s="222"/>
    </row>
    <row r="46" spans="2:8" s="13" customFormat="1" x14ac:dyDescent="0.25">
      <c r="B46" s="140" t="s">
        <v>17</v>
      </c>
      <c r="C46" s="140"/>
      <c r="D46" s="140"/>
      <c r="E46" s="140"/>
      <c r="F46" s="139">
        <f>+F33-F44</f>
        <v>594799.99</v>
      </c>
      <c r="G46" s="139"/>
    </row>
    <row r="48" spans="2:8" x14ac:dyDescent="0.25">
      <c r="B48" s="159" t="s">
        <v>82</v>
      </c>
      <c r="C48" s="159"/>
      <c r="D48" s="159"/>
      <c r="E48" s="159"/>
      <c r="F48" s="159"/>
      <c r="G48" s="159"/>
      <c r="H48" s="13"/>
    </row>
    <row r="49" spans="2:9" ht="15" customHeight="1" x14ac:dyDescent="0.25">
      <c r="B49" s="137" t="s">
        <v>85</v>
      </c>
      <c r="C49" s="137"/>
      <c r="D49" s="137"/>
      <c r="E49" s="137"/>
      <c r="F49" s="137"/>
      <c r="G49" s="137"/>
      <c r="H49" s="137"/>
      <c r="I49" s="25"/>
    </row>
    <row r="50" spans="2:9" x14ac:dyDescent="0.25">
      <c r="B50" s="137"/>
      <c r="C50" s="137"/>
      <c r="D50" s="137"/>
      <c r="E50" s="137"/>
      <c r="F50" s="137"/>
      <c r="G50" s="137"/>
      <c r="H50" s="137"/>
      <c r="I50" s="25"/>
    </row>
    <row r="51" spans="2:9" x14ac:dyDescent="0.25">
      <c r="B51" s="137"/>
      <c r="C51" s="137"/>
      <c r="D51" s="137"/>
      <c r="E51" s="137"/>
      <c r="F51" s="137"/>
      <c r="G51" s="137"/>
      <c r="H51" s="137"/>
      <c r="I51" s="25"/>
    </row>
    <row r="52" spans="2:9" ht="32.25" customHeight="1" x14ac:dyDescent="0.25">
      <c r="B52" s="137" t="s">
        <v>84</v>
      </c>
      <c r="C52" s="137"/>
      <c r="D52" s="137"/>
      <c r="E52" s="137"/>
      <c r="F52" s="137"/>
      <c r="G52" s="137"/>
      <c r="H52" s="137"/>
      <c r="I52" s="25"/>
    </row>
    <row r="53" spans="2:9" ht="15" customHeight="1" x14ac:dyDescent="0.25">
      <c r="B53" s="137" t="s">
        <v>86</v>
      </c>
      <c r="C53" s="137"/>
      <c r="D53" s="137"/>
      <c r="E53" s="137"/>
      <c r="F53" s="137"/>
      <c r="G53" s="137"/>
      <c r="H53" s="137"/>
      <c r="I53" s="25"/>
    </row>
    <row r="54" spans="2:9" x14ac:dyDescent="0.25">
      <c r="B54" s="137"/>
      <c r="C54" s="137"/>
      <c r="D54" s="137"/>
      <c r="E54" s="137"/>
      <c r="F54" s="137"/>
      <c r="G54" s="137"/>
      <c r="H54" s="137"/>
      <c r="I54" s="25"/>
    </row>
    <row r="55" spans="2:9" x14ac:dyDescent="0.25">
      <c r="B55" s="137"/>
      <c r="C55" s="137"/>
      <c r="D55" s="137"/>
      <c r="E55" s="137"/>
      <c r="F55" s="137"/>
      <c r="G55" s="137"/>
      <c r="H55" s="137"/>
      <c r="I55" s="25"/>
    </row>
    <row r="56" spans="2:9" ht="31.5" customHeight="1" x14ac:dyDescent="0.25">
      <c r="B56" s="137"/>
      <c r="C56" s="137"/>
      <c r="D56" s="137"/>
      <c r="E56" s="137"/>
      <c r="F56" s="137"/>
      <c r="G56" s="137"/>
      <c r="H56" s="137"/>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60" t="s">
        <v>49</v>
      </c>
      <c r="D62" s="160"/>
      <c r="E62" s="160"/>
      <c r="F62" s="160"/>
    </row>
    <row r="63" spans="2:9" x14ac:dyDescent="0.25">
      <c r="D63" s="154" t="s">
        <v>50</v>
      </c>
      <c r="E63" s="154"/>
    </row>
    <row r="64" spans="2:9" x14ac:dyDescent="0.25">
      <c r="C64" s="152" t="s">
        <v>52</v>
      </c>
      <c r="D64" s="152"/>
      <c r="E64" s="152"/>
      <c r="F64" s="152"/>
    </row>
    <row r="65" spans="2:7" x14ac:dyDescent="0.25">
      <c r="B65" s="163" t="s">
        <v>23</v>
      </c>
      <c r="C65" s="163"/>
      <c r="D65" s="163"/>
      <c r="E65" s="163"/>
      <c r="F65" s="163"/>
      <c r="G65" s="163"/>
    </row>
  </sheetData>
  <mergeCells count="34">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49:H51"/>
    <mergeCell ref="B52:H52"/>
    <mergeCell ref="B53:H56"/>
    <mergeCell ref="B44:E44"/>
    <mergeCell ref="F44:G44"/>
    <mergeCell ref="B48:G48"/>
    <mergeCell ref="B46:E46"/>
    <mergeCell ref="F46:G46"/>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1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63" t="s">
        <v>1</v>
      </c>
      <c r="E5" s="164"/>
    </row>
    <row r="6" spans="2:8" x14ac:dyDescent="0.25">
      <c r="D6" s="163" t="s">
        <v>2</v>
      </c>
      <c r="E6" s="164"/>
    </row>
    <row r="8" spans="2:8" x14ac:dyDescent="0.25">
      <c r="D8" s="163" t="s">
        <v>3</v>
      </c>
      <c r="E8" s="164"/>
    </row>
    <row r="9" spans="2:8" x14ac:dyDescent="0.25">
      <c r="C9" s="160" t="s">
        <v>44</v>
      </c>
      <c r="D9" s="155"/>
      <c r="E9" s="155"/>
      <c r="F9" s="155"/>
    </row>
    <row r="10" spans="2:8" x14ac:dyDescent="0.25">
      <c r="D10" s="154" t="s">
        <v>45</v>
      </c>
      <c r="E10" s="164"/>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70" t="s">
        <v>8</v>
      </c>
      <c r="C16" s="168"/>
      <c r="D16" s="168"/>
      <c r="E16" s="3">
        <v>30</v>
      </c>
      <c r="F16" s="4" t="s">
        <v>10</v>
      </c>
      <c r="G16" s="5">
        <f>SUM(E16*23333.333)</f>
        <v>699999.99</v>
      </c>
      <c r="H16" s="6"/>
    </row>
    <row r="18" spans="2:8" x14ac:dyDescent="0.25">
      <c r="C18" s="163" t="s">
        <v>11</v>
      </c>
      <c r="D18" s="164"/>
      <c r="E18" s="164"/>
      <c r="F18" s="164"/>
    </row>
    <row r="19" spans="2:8" ht="30" customHeight="1" x14ac:dyDescent="0.25">
      <c r="B19" s="7"/>
      <c r="C19" s="7" t="s">
        <v>13</v>
      </c>
      <c r="D19" s="7" t="s">
        <v>14</v>
      </c>
      <c r="E19" s="7" t="s">
        <v>15</v>
      </c>
      <c r="F19" s="7" t="s">
        <v>16</v>
      </c>
      <c r="G19" s="7" t="s">
        <v>17</v>
      </c>
    </row>
    <row r="20" spans="2:8" x14ac:dyDescent="0.25">
      <c r="B20" s="172"/>
      <c r="C20" s="146"/>
      <c r="D20" s="146"/>
      <c r="E20" s="146"/>
      <c r="F20" s="146"/>
      <c r="G20" s="146"/>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70" t="s">
        <v>18</v>
      </c>
      <c r="F30" s="166"/>
      <c r="G30" s="5">
        <f>SUM(G21:G28)</f>
        <v>640000</v>
      </c>
    </row>
    <row r="32" spans="2:8" x14ac:dyDescent="0.25">
      <c r="B32" s="167" t="s">
        <v>19</v>
      </c>
      <c r="C32" s="168"/>
      <c r="D32" s="166"/>
      <c r="E32" s="165">
        <f>SUM(G16+G30)</f>
        <v>1339999.99</v>
      </c>
      <c r="F32" s="166"/>
    </row>
    <row r="33" spans="2:7" x14ac:dyDescent="0.25">
      <c r="B33" s="167"/>
      <c r="C33" s="168"/>
      <c r="D33" s="166"/>
      <c r="E33" s="165"/>
      <c r="F33" s="166"/>
    </row>
    <row r="35" spans="2:7" x14ac:dyDescent="0.25">
      <c r="B35" s="169" t="s">
        <v>20</v>
      </c>
      <c r="C35" s="168"/>
      <c r="D35" s="168"/>
      <c r="E35" s="168"/>
      <c r="F35" s="168"/>
      <c r="G35" s="166"/>
    </row>
    <row r="36" spans="2:7" x14ac:dyDescent="0.25">
      <c r="B36" t="s">
        <v>21</v>
      </c>
      <c r="G36" s="10"/>
    </row>
    <row r="37" spans="2:7" x14ac:dyDescent="0.25">
      <c r="B37" t="s">
        <v>22</v>
      </c>
      <c r="G37" s="10"/>
    </row>
    <row r="44" spans="2:7" x14ac:dyDescent="0.25">
      <c r="C44" s="160" t="s">
        <v>44</v>
      </c>
      <c r="D44" s="155"/>
      <c r="E44" s="155"/>
      <c r="F44" s="155"/>
    </row>
    <row r="45" spans="2:7" x14ac:dyDescent="0.25">
      <c r="D45" s="154" t="s">
        <v>45</v>
      </c>
      <c r="E45" s="164"/>
    </row>
    <row r="46" spans="2:7" x14ac:dyDescent="0.25">
      <c r="C46" s="152" t="s">
        <v>46</v>
      </c>
      <c r="D46" s="164"/>
      <c r="E46" s="164"/>
      <c r="F46" s="164"/>
    </row>
    <row r="47" spans="2:7" x14ac:dyDescent="0.25">
      <c r="B47" s="163" t="s">
        <v>23</v>
      </c>
      <c r="C47" s="164"/>
      <c r="D47" s="164"/>
      <c r="E47" s="164"/>
      <c r="F47" s="164"/>
      <c r="G47" s="164"/>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2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001"/>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2" spans="2:8" x14ac:dyDescent="0.25"/>
    <row r="3" spans="2:8" x14ac:dyDescent="0.25">
      <c r="B3" s="13" t="s">
        <v>0</v>
      </c>
      <c r="D3" s="34">
        <v>16</v>
      </c>
    </row>
    <row r="4" spans="2:8" x14ac:dyDescent="0.25"/>
    <row r="5" spans="2:8" x14ac:dyDescent="0.25">
      <c r="D5" s="154" t="s">
        <v>1</v>
      </c>
      <c r="E5" s="153"/>
    </row>
    <row r="6" spans="2:8" x14ac:dyDescent="0.25">
      <c r="D6" s="154" t="s">
        <v>2</v>
      </c>
      <c r="E6" s="153"/>
    </row>
    <row r="7" spans="2:8" x14ac:dyDescent="0.25"/>
    <row r="8" spans="2:8" x14ac:dyDescent="0.25">
      <c r="D8" s="154" t="s">
        <v>3</v>
      </c>
      <c r="E8" s="153"/>
    </row>
    <row r="9" spans="2:8" x14ac:dyDescent="0.25">
      <c r="C9" s="160" t="s">
        <v>87</v>
      </c>
      <c r="D9" s="155"/>
      <c r="E9" s="155"/>
      <c r="F9" s="155"/>
    </row>
    <row r="10" spans="2:8" x14ac:dyDescent="0.25">
      <c r="D10" s="154" t="s">
        <v>91</v>
      </c>
      <c r="E10" s="153"/>
    </row>
    <row r="11" spans="2:8" x14ac:dyDescent="0.25">
      <c r="D11" s="13" t="s">
        <v>43</v>
      </c>
    </row>
    <row r="12" spans="2:8" x14ac:dyDescent="0.25"/>
    <row r="13" spans="2:8" x14ac:dyDescent="0.25">
      <c r="B13" s="136" t="s">
        <v>116</v>
      </c>
      <c r="C13" s="136"/>
      <c r="D13" s="136"/>
      <c r="E13" s="136"/>
      <c r="F13" s="136"/>
      <c r="G13" s="136"/>
      <c r="H13" s="136"/>
    </row>
    <row r="14" spans="2:8" x14ac:dyDescent="0.25">
      <c r="B14" s="136"/>
      <c r="C14" s="136"/>
      <c r="D14" s="136"/>
      <c r="E14" s="136"/>
      <c r="F14" s="136"/>
      <c r="G14" s="136"/>
      <c r="H14" s="136"/>
    </row>
    <row r="15" spans="2:8" x14ac:dyDescent="0.25"/>
    <row r="16" spans="2:8" x14ac:dyDescent="0.25">
      <c r="B16" s="145" t="s">
        <v>8</v>
      </c>
      <c r="C16" s="146"/>
      <c r="D16" s="146"/>
      <c r="E16" s="35">
        <v>5</v>
      </c>
      <c r="F16" s="36" t="s">
        <v>10</v>
      </c>
      <c r="G16" s="37">
        <f>SUM(E16*23333.333)</f>
        <v>116666.66499999999</v>
      </c>
      <c r="H16" s="38"/>
    </row>
    <row r="17" spans="2:7" x14ac:dyDescent="0.25">
      <c r="B17" s="141" t="s">
        <v>83</v>
      </c>
      <c r="C17" s="142"/>
      <c r="D17" s="142"/>
      <c r="E17" s="143"/>
      <c r="F17" s="144"/>
      <c r="G17" s="53">
        <v>105200</v>
      </c>
    </row>
    <row r="18" spans="2:7" x14ac:dyDescent="0.25">
      <c r="B18" s="24"/>
      <c r="C18" s="21"/>
      <c r="D18" s="21"/>
      <c r="E18" s="24"/>
      <c r="F18" s="24"/>
    </row>
    <row r="19" spans="2:7" x14ac:dyDescent="0.25">
      <c r="B19" s="141" t="s">
        <v>11</v>
      </c>
      <c r="C19" s="141"/>
      <c r="D19" s="141"/>
      <c r="E19" s="141"/>
      <c r="F19" s="141"/>
      <c r="G19" s="141"/>
    </row>
    <row r="20" spans="2:7" ht="30" customHeight="1" x14ac:dyDescent="0.25">
      <c r="B20" s="49" t="s">
        <v>76</v>
      </c>
      <c r="C20" s="50" t="s">
        <v>13</v>
      </c>
      <c r="D20" s="50" t="s">
        <v>14</v>
      </c>
      <c r="E20" s="50" t="s">
        <v>15</v>
      </c>
      <c r="F20" s="50" t="s">
        <v>16</v>
      </c>
      <c r="G20" s="50" t="s">
        <v>17</v>
      </c>
    </row>
    <row r="21" spans="2:7" x14ac:dyDescent="0.25">
      <c r="B21" s="147"/>
      <c r="C21" s="146"/>
      <c r="D21" s="146"/>
      <c r="E21" s="146"/>
      <c r="F21" s="146"/>
      <c r="G21" s="146"/>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8" t="s">
        <v>18</v>
      </c>
      <c r="F31" s="149"/>
      <c r="G31" s="26">
        <f>SUM(G22:G29)</f>
        <v>155000</v>
      </c>
    </row>
    <row r="32" spans="2:7" x14ac:dyDescent="0.25"/>
    <row r="33" spans="2:9" x14ac:dyDescent="0.25">
      <c r="B33" s="140" t="s">
        <v>19</v>
      </c>
      <c r="C33" s="140"/>
      <c r="D33" s="140"/>
      <c r="E33" s="140"/>
      <c r="F33" s="139">
        <f>SUM(G16+G17+G31)</f>
        <v>376866.66499999998</v>
      </c>
      <c r="G33" s="139"/>
    </row>
    <row r="34" spans="2:9" x14ac:dyDescent="0.25">
      <c r="B34" s="154"/>
      <c r="C34" s="155"/>
      <c r="D34" s="155"/>
      <c r="E34" s="156"/>
      <c r="F34" s="155"/>
    </row>
    <row r="35" spans="2:9" x14ac:dyDescent="0.25">
      <c r="B35" s="24"/>
      <c r="C35" s="21"/>
      <c r="D35" s="21"/>
      <c r="E35" s="44"/>
      <c r="F35" s="21"/>
    </row>
    <row r="36" spans="2:9" x14ac:dyDescent="0.25">
      <c r="B36" s="157" t="s">
        <v>20</v>
      </c>
      <c r="C36" s="158"/>
      <c r="D36" s="158"/>
      <c r="E36" s="158"/>
      <c r="F36" s="158"/>
      <c r="G36" s="149"/>
    </row>
    <row r="37" spans="2:9" x14ac:dyDescent="0.25">
      <c r="G37" s="45"/>
    </row>
    <row r="38" spans="2:9" ht="15" customHeight="1" x14ac:dyDescent="0.25">
      <c r="B38" s="137" t="s">
        <v>78</v>
      </c>
      <c r="C38" s="137"/>
      <c r="D38" s="137"/>
      <c r="E38" s="137"/>
      <c r="F38" s="137"/>
      <c r="G38" s="137"/>
      <c r="H38" s="137"/>
    </row>
    <row r="39" spans="2:9" x14ac:dyDescent="0.25">
      <c r="B39" s="137"/>
      <c r="C39" s="137"/>
      <c r="D39" s="137"/>
      <c r="E39" s="137"/>
      <c r="F39" s="137"/>
      <c r="G39" s="137"/>
      <c r="H39" s="137"/>
    </row>
    <row r="40" spans="2:9" x14ac:dyDescent="0.25">
      <c r="B40" s="137"/>
      <c r="C40" s="137"/>
      <c r="D40" s="137"/>
      <c r="E40" s="137"/>
      <c r="F40" s="137"/>
      <c r="G40" s="137"/>
      <c r="H40" s="137"/>
    </row>
    <row r="41" spans="2:9" x14ac:dyDescent="0.25">
      <c r="B41" s="24"/>
      <c r="C41" s="21"/>
      <c r="D41" s="21"/>
      <c r="E41" s="44"/>
      <c r="F41" s="21"/>
    </row>
    <row r="42" spans="2:9" x14ac:dyDescent="0.25">
      <c r="B42" s="138" t="s">
        <v>79</v>
      </c>
      <c r="C42" s="138"/>
      <c r="D42" s="138"/>
      <c r="E42" s="138"/>
      <c r="F42" s="150">
        <v>210400</v>
      </c>
      <c r="G42" s="151"/>
    </row>
    <row r="43" spans="2:9" x14ac:dyDescent="0.25">
      <c r="B43" s="138" t="s">
        <v>80</v>
      </c>
      <c r="C43" s="138"/>
      <c r="D43" s="138"/>
      <c r="E43" s="138"/>
      <c r="F43" s="150">
        <v>38801</v>
      </c>
      <c r="G43" s="151"/>
    </row>
    <row r="44" spans="2:9" x14ac:dyDescent="0.25">
      <c r="B44" s="138" t="s">
        <v>81</v>
      </c>
      <c r="C44" s="138"/>
      <c r="D44" s="138"/>
      <c r="E44" s="138"/>
      <c r="F44" s="161">
        <f>+F42+F43</f>
        <v>249201</v>
      </c>
      <c r="G44" s="162"/>
    </row>
    <row r="46" spans="2:9" ht="15" customHeight="1" x14ac:dyDescent="0.25">
      <c r="B46" s="140" t="s">
        <v>17</v>
      </c>
      <c r="C46" s="140"/>
      <c r="D46" s="140"/>
      <c r="E46" s="140"/>
      <c r="F46" s="139">
        <f>+F33-F44</f>
        <v>127665.66499999998</v>
      </c>
      <c r="G46" s="139"/>
    </row>
    <row r="48" spans="2:9" x14ac:dyDescent="0.25">
      <c r="B48" s="159"/>
      <c r="C48" s="159"/>
      <c r="D48" s="159"/>
      <c r="E48" s="159"/>
      <c r="F48" s="159"/>
      <c r="G48" s="159"/>
      <c r="I48" s="33"/>
    </row>
    <row r="49" spans="2:9" ht="15" customHeight="1" x14ac:dyDescent="0.25">
      <c r="B49" s="137" t="s">
        <v>90</v>
      </c>
      <c r="C49" s="137"/>
      <c r="D49" s="137"/>
      <c r="E49" s="137"/>
      <c r="F49" s="137"/>
      <c r="G49" s="137"/>
      <c r="H49" s="137"/>
      <c r="I49" s="33"/>
    </row>
    <row r="50" spans="2:9" x14ac:dyDescent="0.25">
      <c r="B50" s="137"/>
      <c r="C50" s="137"/>
      <c r="D50" s="137"/>
      <c r="E50" s="137"/>
      <c r="F50" s="137"/>
      <c r="G50" s="137"/>
      <c r="H50" s="137"/>
      <c r="I50" s="33"/>
    </row>
    <row r="51" spans="2:9" ht="60" customHeight="1" x14ac:dyDescent="0.25">
      <c r="B51" s="137"/>
      <c r="C51" s="137"/>
      <c r="D51" s="137"/>
      <c r="E51" s="137"/>
      <c r="F51" s="137"/>
      <c r="G51" s="137"/>
      <c r="H51" s="137"/>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60" t="s">
        <v>87</v>
      </c>
      <c r="D56" s="155"/>
      <c r="E56" s="155"/>
      <c r="F56" s="155"/>
    </row>
    <row r="57" spans="2:9" x14ac:dyDescent="0.25">
      <c r="C57" s="154" t="s">
        <v>91</v>
      </c>
      <c r="D57" s="153"/>
      <c r="E57" s="153"/>
      <c r="F57" s="153"/>
    </row>
    <row r="58" spans="2:9" x14ac:dyDescent="0.25">
      <c r="C58" s="152" t="s">
        <v>42</v>
      </c>
      <c r="D58" s="153"/>
      <c r="E58" s="153"/>
      <c r="F58" s="153"/>
    </row>
    <row r="59" spans="2:9" x14ac:dyDescent="0.25">
      <c r="B59" s="154" t="s">
        <v>23</v>
      </c>
      <c r="C59" s="153"/>
      <c r="D59" s="153"/>
      <c r="E59" s="153"/>
      <c r="F59" s="153"/>
      <c r="G59" s="153"/>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sheetData>
  <mergeCells count="32">
    <mergeCell ref="C9:F9"/>
    <mergeCell ref="D10:E10"/>
    <mergeCell ref="D5:E5"/>
    <mergeCell ref="D6:E6"/>
    <mergeCell ref="D8:E8"/>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B13:H14"/>
    <mergeCell ref="B38:H40"/>
    <mergeCell ref="B42:E42"/>
    <mergeCell ref="F33:G33"/>
    <mergeCell ref="B33:E33"/>
    <mergeCell ref="B17:D17"/>
    <mergeCell ref="E17:F17"/>
    <mergeCell ref="B19:G19"/>
    <mergeCell ref="B16:D16"/>
    <mergeCell ref="B21:G21"/>
    <mergeCell ref="E31:F31"/>
    <mergeCell ref="F42:G42"/>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54" t="s">
        <v>1</v>
      </c>
      <c r="E5" s="153"/>
      <c r="F5" s="13"/>
      <c r="G5" s="13"/>
      <c r="H5" s="13"/>
    </row>
    <row r="6" spans="2:8" x14ac:dyDescent="0.25">
      <c r="B6" s="13"/>
      <c r="C6" s="13"/>
      <c r="D6" s="154" t="s">
        <v>2</v>
      </c>
      <c r="E6" s="153"/>
      <c r="F6" s="13"/>
      <c r="G6" s="13"/>
      <c r="H6" s="13"/>
    </row>
    <row r="7" spans="2:8" x14ac:dyDescent="0.25">
      <c r="B7" s="13"/>
      <c r="C7" s="13"/>
      <c r="D7" s="13"/>
      <c r="E7" s="13"/>
      <c r="F7" s="13"/>
      <c r="G7" s="13"/>
      <c r="H7" s="13"/>
    </row>
    <row r="8" spans="2:8" x14ac:dyDescent="0.25">
      <c r="B8" s="13"/>
      <c r="C8" s="13"/>
      <c r="D8" s="154" t="s">
        <v>3</v>
      </c>
      <c r="E8" s="153"/>
      <c r="F8" s="13"/>
      <c r="G8" s="13"/>
      <c r="H8" s="13"/>
    </row>
    <row r="9" spans="2:8" x14ac:dyDescent="0.25">
      <c r="B9" s="13"/>
      <c r="C9" s="160" t="s">
        <v>64</v>
      </c>
      <c r="D9" s="155"/>
      <c r="E9" s="155"/>
      <c r="F9" s="155"/>
      <c r="G9" s="13"/>
      <c r="H9" s="13"/>
    </row>
    <row r="10" spans="2:8" x14ac:dyDescent="0.25">
      <c r="B10" s="13"/>
      <c r="C10" s="13"/>
      <c r="D10" s="154" t="s">
        <v>65</v>
      </c>
      <c r="E10" s="153"/>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36" t="s">
        <v>75</v>
      </c>
      <c r="C13" s="136"/>
      <c r="D13" s="136"/>
      <c r="E13" s="136"/>
      <c r="F13" s="136"/>
      <c r="G13" s="136"/>
      <c r="H13" s="136"/>
    </row>
    <row r="14" spans="2:8" x14ac:dyDescent="0.25">
      <c r="B14" s="136"/>
      <c r="C14" s="136"/>
      <c r="D14" s="136"/>
      <c r="E14" s="136"/>
      <c r="F14" s="136"/>
      <c r="G14" s="136"/>
      <c r="H14" s="136"/>
    </row>
    <row r="15" spans="2:8" x14ac:dyDescent="0.25">
      <c r="B15" s="13"/>
      <c r="C15" s="13"/>
      <c r="D15" s="13"/>
      <c r="E15" s="13"/>
      <c r="F15" s="13"/>
      <c r="G15" s="13"/>
      <c r="H15" s="13"/>
    </row>
    <row r="16" spans="2:8" x14ac:dyDescent="0.25">
      <c r="B16" s="145" t="s">
        <v>8</v>
      </c>
      <c r="C16" s="146"/>
      <c r="D16" s="146"/>
      <c r="E16" s="35">
        <v>30</v>
      </c>
      <c r="F16" s="36" t="s">
        <v>10</v>
      </c>
      <c r="G16" s="37">
        <f>SUM(E16*23333.333)</f>
        <v>699999.99</v>
      </c>
      <c r="H16" s="38"/>
    </row>
    <row r="17" spans="2:8" x14ac:dyDescent="0.25">
      <c r="B17" s="141" t="s">
        <v>83</v>
      </c>
      <c r="C17" s="142"/>
      <c r="D17" s="142"/>
      <c r="E17" s="143"/>
      <c r="F17" s="144"/>
      <c r="G17" s="53">
        <v>105200</v>
      </c>
      <c r="H17" s="13"/>
    </row>
    <row r="18" spans="2:8" x14ac:dyDescent="0.25">
      <c r="B18" s="24"/>
      <c r="C18" s="21"/>
      <c r="D18" s="21"/>
      <c r="E18" s="24"/>
      <c r="F18" s="24"/>
      <c r="G18" s="13"/>
      <c r="H18" s="13"/>
    </row>
    <row r="19" spans="2:8" x14ac:dyDescent="0.25">
      <c r="B19" s="13"/>
      <c r="C19" s="154" t="s">
        <v>11</v>
      </c>
      <c r="D19" s="153"/>
      <c r="E19" s="153"/>
      <c r="F19" s="153"/>
      <c r="G19" s="13"/>
      <c r="H19" s="13"/>
    </row>
    <row r="20" spans="2:8" ht="30" customHeight="1" x14ac:dyDescent="0.25">
      <c r="B20" s="30" t="s">
        <v>76</v>
      </c>
      <c r="C20" s="30" t="s">
        <v>13</v>
      </c>
      <c r="D20" s="30" t="s">
        <v>14</v>
      </c>
      <c r="E20" s="30" t="s">
        <v>15</v>
      </c>
      <c r="F20" s="30" t="s">
        <v>16</v>
      </c>
      <c r="G20" s="30" t="s">
        <v>17</v>
      </c>
      <c r="H20" s="13"/>
    </row>
    <row r="21" spans="2:8" x14ac:dyDescent="0.25">
      <c r="B21" s="147"/>
      <c r="C21" s="146"/>
      <c r="D21" s="146"/>
      <c r="E21" s="146"/>
      <c r="F21" s="146"/>
      <c r="G21" s="146"/>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48" t="s">
        <v>18</v>
      </c>
      <c r="F31" s="149"/>
      <c r="G31" s="26">
        <f>SUM(G22:G29)</f>
        <v>320000</v>
      </c>
      <c r="H31" s="13"/>
    </row>
    <row r="32" spans="2:8" x14ac:dyDescent="0.25">
      <c r="B32" s="13"/>
      <c r="C32" s="13"/>
      <c r="D32" s="13"/>
      <c r="E32" s="13"/>
      <c r="F32" s="13"/>
      <c r="G32" s="13"/>
      <c r="H32" s="13"/>
    </row>
    <row r="33" spans="2:8" x14ac:dyDescent="0.25">
      <c r="B33" s="140" t="s">
        <v>19</v>
      </c>
      <c r="C33" s="140"/>
      <c r="D33" s="140"/>
      <c r="E33" s="140"/>
      <c r="F33" s="139">
        <f>SUM(G16+G17+G31)</f>
        <v>1125199.99</v>
      </c>
      <c r="G33" s="139"/>
      <c r="H33" s="13"/>
    </row>
    <row r="34" spans="2:8" x14ac:dyDescent="0.25">
      <c r="B34" s="154"/>
      <c r="C34" s="155"/>
      <c r="D34" s="155"/>
      <c r="E34" s="156"/>
      <c r="F34" s="155"/>
      <c r="G34" s="13"/>
      <c r="H34" s="13"/>
    </row>
    <row r="35" spans="2:8" x14ac:dyDescent="0.25">
      <c r="B35" s="24"/>
      <c r="C35" s="21"/>
      <c r="D35" s="21"/>
      <c r="E35" s="44"/>
      <c r="F35" s="21"/>
      <c r="G35" s="13"/>
      <c r="H35" s="13"/>
    </row>
    <row r="36" spans="2:8" x14ac:dyDescent="0.25">
      <c r="B36" s="157" t="s">
        <v>20</v>
      </c>
      <c r="C36" s="158"/>
      <c r="D36" s="158"/>
      <c r="E36" s="158"/>
      <c r="F36" s="158"/>
      <c r="G36" s="149"/>
      <c r="H36" s="13"/>
    </row>
    <row r="37" spans="2:8" x14ac:dyDescent="0.25">
      <c r="B37" s="13"/>
      <c r="C37" s="13"/>
      <c r="D37" s="13"/>
      <c r="E37" s="13"/>
      <c r="F37" s="13"/>
      <c r="G37" s="45"/>
      <c r="H37" s="13"/>
    </row>
    <row r="38" spans="2:8" x14ac:dyDescent="0.25">
      <c r="B38" s="137" t="s">
        <v>78</v>
      </c>
      <c r="C38" s="137"/>
      <c r="D38" s="137"/>
      <c r="E38" s="137"/>
      <c r="F38" s="137"/>
      <c r="G38" s="137"/>
      <c r="H38" s="137"/>
    </row>
    <row r="39" spans="2:8" x14ac:dyDescent="0.25">
      <c r="B39" s="137"/>
      <c r="C39" s="137"/>
      <c r="D39" s="137"/>
      <c r="E39" s="137"/>
      <c r="F39" s="137"/>
      <c r="G39" s="137"/>
      <c r="H39" s="137"/>
    </row>
    <row r="40" spans="2:8" x14ac:dyDescent="0.25">
      <c r="B40" s="137"/>
      <c r="C40" s="137"/>
      <c r="D40" s="137"/>
      <c r="E40" s="137"/>
      <c r="F40" s="137"/>
      <c r="G40" s="137"/>
      <c r="H40" s="137"/>
    </row>
    <row r="41" spans="2:8" x14ac:dyDescent="0.25">
      <c r="B41" s="24"/>
      <c r="C41" s="21"/>
      <c r="D41" s="21"/>
      <c r="E41" s="44"/>
      <c r="F41" s="21"/>
      <c r="G41" s="13"/>
      <c r="H41" s="13"/>
    </row>
    <row r="42" spans="2:8" x14ac:dyDescent="0.25">
      <c r="B42" s="138" t="s">
        <v>79</v>
      </c>
      <c r="C42" s="138"/>
      <c r="D42" s="138"/>
      <c r="E42" s="138"/>
      <c r="F42" s="150">
        <v>210400</v>
      </c>
      <c r="G42" s="151"/>
      <c r="H42" s="13"/>
    </row>
    <row r="43" spans="2:8" x14ac:dyDescent="0.25">
      <c r="B43" s="138" t="s">
        <v>80</v>
      </c>
      <c r="C43" s="138"/>
      <c r="D43" s="138"/>
      <c r="E43" s="138"/>
      <c r="F43" s="150">
        <v>43628</v>
      </c>
      <c r="G43" s="151"/>
      <c r="H43" s="13"/>
    </row>
    <row r="44" spans="2:8" x14ac:dyDescent="0.25">
      <c r="B44" s="138" t="s">
        <v>81</v>
      </c>
      <c r="C44" s="138"/>
      <c r="D44" s="138"/>
      <c r="E44" s="138"/>
      <c r="F44" s="161">
        <f>+F42+F43</f>
        <v>254028</v>
      </c>
      <c r="G44" s="162"/>
      <c r="H44" s="13"/>
    </row>
    <row r="45" spans="2:8" x14ac:dyDescent="0.25">
      <c r="B45" s="13"/>
      <c r="C45" s="13"/>
      <c r="D45" s="13"/>
      <c r="E45" s="13"/>
      <c r="F45" s="13"/>
      <c r="G45" s="13"/>
      <c r="H45" s="13"/>
    </row>
    <row r="46" spans="2:8" s="13" customFormat="1" x14ac:dyDescent="0.25">
      <c r="B46" s="140" t="s">
        <v>17</v>
      </c>
      <c r="C46" s="140"/>
      <c r="D46" s="140"/>
      <c r="E46" s="140"/>
      <c r="F46" s="139">
        <f>+F33-F44</f>
        <v>871171.99</v>
      </c>
      <c r="G46" s="139"/>
    </row>
    <row r="47" spans="2:8" x14ac:dyDescent="0.25">
      <c r="B47" s="13"/>
      <c r="C47" s="13"/>
      <c r="D47" s="13"/>
      <c r="E47" s="13"/>
      <c r="F47" s="13"/>
      <c r="G47" s="13"/>
      <c r="H47" s="13"/>
    </row>
    <row r="48" spans="2:8" x14ac:dyDescent="0.25">
      <c r="B48" s="159" t="s">
        <v>82</v>
      </c>
      <c r="C48" s="159"/>
      <c r="D48" s="159"/>
      <c r="E48" s="159"/>
      <c r="F48" s="159"/>
      <c r="G48" s="159"/>
      <c r="H48" s="13"/>
    </row>
    <row r="49" spans="2:8" x14ac:dyDescent="0.25">
      <c r="B49" s="137" t="s">
        <v>85</v>
      </c>
      <c r="C49" s="137"/>
      <c r="D49" s="137"/>
      <c r="E49" s="137"/>
      <c r="F49" s="137"/>
      <c r="G49" s="137"/>
      <c r="H49" s="137"/>
    </row>
    <row r="50" spans="2:8" x14ac:dyDescent="0.25">
      <c r="B50" s="137"/>
      <c r="C50" s="137"/>
      <c r="D50" s="137"/>
      <c r="E50" s="137"/>
      <c r="F50" s="137"/>
      <c r="G50" s="137"/>
      <c r="H50" s="137"/>
    </row>
    <row r="51" spans="2:8" x14ac:dyDescent="0.25">
      <c r="B51" s="137"/>
      <c r="C51" s="137"/>
      <c r="D51" s="137"/>
      <c r="E51" s="137"/>
      <c r="F51" s="137"/>
      <c r="G51" s="137"/>
      <c r="H51" s="137"/>
    </row>
    <row r="52" spans="2:8" ht="26.25" customHeight="1" x14ac:dyDescent="0.25">
      <c r="B52" s="137" t="s">
        <v>84</v>
      </c>
      <c r="C52" s="137"/>
      <c r="D52" s="137"/>
      <c r="E52" s="137"/>
      <c r="F52" s="137"/>
      <c r="G52" s="137"/>
      <c r="H52" s="137"/>
    </row>
    <row r="53" spans="2:8" x14ac:dyDescent="0.25">
      <c r="B53" s="137" t="s">
        <v>86</v>
      </c>
      <c r="C53" s="137"/>
      <c r="D53" s="137"/>
      <c r="E53" s="137"/>
      <c r="F53" s="137"/>
      <c r="G53" s="137"/>
      <c r="H53" s="137"/>
    </row>
    <row r="54" spans="2:8" x14ac:dyDescent="0.25">
      <c r="B54" s="137"/>
      <c r="C54" s="137"/>
      <c r="D54" s="137"/>
      <c r="E54" s="137"/>
      <c r="F54" s="137"/>
      <c r="G54" s="137"/>
      <c r="H54" s="137"/>
    </row>
    <row r="55" spans="2:8" x14ac:dyDescent="0.25">
      <c r="B55" s="137"/>
      <c r="C55" s="137"/>
      <c r="D55" s="137"/>
      <c r="E55" s="137"/>
      <c r="F55" s="137"/>
      <c r="G55" s="137"/>
      <c r="H55" s="137"/>
    </row>
    <row r="56" spans="2:8" ht="28.5" customHeight="1" x14ac:dyDescent="0.25">
      <c r="B56" s="137"/>
      <c r="C56" s="137"/>
      <c r="D56" s="137"/>
      <c r="E56" s="137"/>
      <c r="F56" s="137"/>
      <c r="G56" s="137"/>
      <c r="H56" s="137"/>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60" t="s">
        <v>64</v>
      </c>
      <c r="D61" s="155"/>
      <c r="E61" s="155"/>
      <c r="F61" s="155"/>
      <c r="G61" s="13"/>
      <c r="H61" s="13"/>
    </row>
    <row r="62" spans="2:8" x14ac:dyDescent="0.25">
      <c r="B62" s="13"/>
      <c r="C62" s="13"/>
      <c r="D62" s="154" t="s">
        <v>65</v>
      </c>
      <c r="E62" s="153"/>
      <c r="F62" s="13"/>
      <c r="G62" s="13"/>
      <c r="H62" s="13"/>
    </row>
    <row r="63" spans="2:8" x14ac:dyDescent="0.25">
      <c r="B63" s="13"/>
      <c r="C63" s="152" t="s">
        <v>66</v>
      </c>
      <c r="D63" s="153"/>
      <c r="E63" s="153"/>
      <c r="F63" s="153"/>
      <c r="G63" s="13"/>
      <c r="H63" s="13"/>
    </row>
    <row r="64" spans="2:8" x14ac:dyDescent="0.25">
      <c r="B64" s="154" t="s">
        <v>23</v>
      </c>
      <c r="C64" s="153"/>
      <c r="D64" s="153"/>
      <c r="E64" s="153"/>
      <c r="F64" s="153"/>
      <c r="G64" s="153"/>
      <c r="H64" s="13"/>
    </row>
  </sheetData>
  <mergeCells count="34">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53:H56"/>
    <mergeCell ref="B46:E46"/>
    <mergeCell ref="F46:G46"/>
    <mergeCell ref="B44:E44"/>
    <mergeCell ref="F44:G44"/>
    <mergeCell ref="B48:G48"/>
    <mergeCell ref="B49:H51"/>
    <mergeCell ref="B52:H52"/>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54" t="s">
        <v>1</v>
      </c>
      <c r="E5" s="153"/>
    </row>
    <row r="6" spans="2:8" x14ac:dyDescent="0.25">
      <c r="D6" s="154" t="s">
        <v>2</v>
      </c>
      <c r="E6" s="153"/>
    </row>
    <row r="8" spans="2:8" x14ac:dyDescent="0.25">
      <c r="D8" s="154" t="s">
        <v>3</v>
      </c>
      <c r="E8" s="153"/>
    </row>
    <row r="9" spans="2:8" x14ac:dyDescent="0.25">
      <c r="C9" s="160" t="s">
        <v>87</v>
      </c>
      <c r="D9" s="155"/>
      <c r="E9" s="155"/>
      <c r="F9" s="155"/>
    </row>
    <row r="10" spans="2:8" x14ac:dyDescent="0.25">
      <c r="D10" s="154" t="s">
        <v>41</v>
      </c>
      <c r="E10" s="153"/>
    </row>
    <row r="11" spans="2:8" x14ac:dyDescent="0.25">
      <c r="D11" s="13" t="s">
        <v>43</v>
      </c>
    </row>
    <row r="13" spans="2:8" x14ac:dyDescent="0.25">
      <c r="B13" s="136" t="s">
        <v>75</v>
      </c>
      <c r="C13" s="136"/>
      <c r="D13" s="136"/>
      <c r="E13" s="136"/>
      <c r="F13" s="136"/>
      <c r="G13" s="136"/>
      <c r="H13" s="136"/>
    </row>
    <row r="14" spans="2:8" x14ac:dyDescent="0.25">
      <c r="B14" s="136"/>
      <c r="C14" s="136"/>
      <c r="D14" s="136"/>
      <c r="E14" s="136"/>
      <c r="F14" s="136"/>
      <c r="G14" s="136"/>
      <c r="H14" s="136"/>
    </row>
    <row r="16" spans="2:8" x14ac:dyDescent="0.25">
      <c r="B16" s="145" t="s">
        <v>8</v>
      </c>
      <c r="C16" s="146"/>
      <c r="D16" s="146"/>
      <c r="E16" s="35">
        <v>30</v>
      </c>
      <c r="F16" s="36" t="s">
        <v>10</v>
      </c>
      <c r="G16" s="37">
        <f>SUM(E16*23333.333)</f>
        <v>699999.99</v>
      </c>
      <c r="H16" s="38"/>
    </row>
    <row r="17" spans="2:7" x14ac:dyDescent="0.25">
      <c r="B17" s="141" t="s">
        <v>83</v>
      </c>
      <c r="C17" s="142"/>
      <c r="D17" s="142"/>
      <c r="E17" s="143"/>
      <c r="F17" s="144"/>
      <c r="G17" s="53">
        <v>130550</v>
      </c>
    </row>
    <row r="18" spans="2:7" x14ac:dyDescent="0.25">
      <c r="B18" s="24"/>
      <c r="C18" s="21"/>
      <c r="D18" s="21"/>
      <c r="E18" s="24"/>
      <c r="F18" s="24"/>
    </row>
    <row r="19" spans="2:7" x14ac:dyDescent="0.25">
      <c r="C19" s="154" t="s">
        <v>11</v>
      </c>
      <c r="D19" s="153"/>
      <c r="E19" s="153"/>
      <c r="F19" s="153"/>
    </row>
    <row r="20" spans="2:7" ht="30" customHeight="1" x14ac:dyDescent="0.25">
      <c r="B20" s="30" t="s">
        <v>76</v>
      </c>
      <c r="C20" s="30" t="s">
        <v>13</v>
      </c>
      <c r="D20" s="30" t="s">
        <v>14</v>
      </c>
      <c r="E20" s="30" t="s">
        <v>15</v>
      </c>
      <c r="F20" s="30" t="s">
        <v>16</v>
      </c>
      <c r="G20" s="30" t="s">
        <v>17</v>
      </c>
    </row>
    <row r="21" spans="2:7" x14ac:dyDescent="0.25">
      <c r="B21" s="147"/>
      <c r="C21" s="146"/>
      <c r="D21" s="146"/>
      <c r="E21" s="146"/>
      <c r="F21" s="146"/>
      <c r="G21" s="146"/>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8" t="s">
        <v>18</v>
      </c>
      <c r="F31" s="149"/>
      <c r="G31" s="26">
        <f>SUM(G22:G29)</f>
        <v>1730000</v>
      </c>
    </row>
    <row r="33" spans="2:8" x14ac:dyDescent="0.25">
      <c r="B33" s="140" t="s">
        <v>19</v>
      </c>
      <c r="C33" s="140"/>
      <c r="D33" s="140"/>
      <c r="E33" s="140"/>
      <c r="F33" s="139">
        <f>SUM(G16+G17+G31)</f>
        <v>2560549.9900000002</v>
      </c>
      <c r="G33" s="139"/>
    </row>
    <row r="34" spans="2:8" x14ac:dyDescent="0.25">
      <c r="B34" s="154"/>
      <c r="C34" s="155"/>
      <c r="D34" s="155"/>
      <c r="E34" s="156"/>
      <c r="F34" s="155"/>
    </row>
    <row r="35" spans="2:8" x14ac:dyDescent="0.25">
      <c r="B35" s="24"/>
      <c r="C35" s="21"/>
      <c r="D35" s="21"/>
      <c r="E35" s="44"/>
      <c r="F35" s="21"/>
    </row>
    <row r="36" spans="2:8" x14ac:dyDescent="0.25">
      <c r="B36" s="157" t="s">
        <v>20</v>
      </c>
      <c r="C36" s="158"/>
      <c r="D36" s="158"/>
      <c r="E36" s="158"/>
      <c r="F36" s="158"/>
      <c r="G36" s="149"/>
    </row>
    <row r="37" spans="2:8" x14ac:dyDescent="0.25">
      <c r="G37" s="45"/>
    </row>
    <row r="38" spans="2:8" x14ac:dyDescent="0.25">
      <c r="B38" s="137" t="s">
        <v>78</v>
      </c>
      <c r="C38" s="137"/>
      <c r="D38" s="137"/>
      <c r="E38" s="137"/>
      <c r="F38" s="137"/>
      <c r="G38" s="137"/>
      <c r="H38" s="137"/>
    </row>
    <row r="39" spans="2:8" x14ac:dyDescent="0.25">
      <c r="B39" s="137"/>
      <c r="C39" s="137"/>
      <c r="D39" s="137"/>
      <c r="E39" s="137"/>
      <c r="F39" s="137"/>
      <c r="G39" s="137"/>
      <c r="H39" s="137"/>
    </row>
    <row r="40" spans="2:8" x14ac:dyDescent="0.25">
      <c r="B40" s="137"/>
      <c r="C40" s="137"/>
      <c r="D40" s="137"/>
      <c r="E40" s="137"/>
      <c r="F40" s="137"/>
      <c r="G40" s="137"/>
      <c r="H40" s="137"/>
    </row>
    <row r="41" spans="2:8" x14ac:dyDescent="0.25">
      <c r="B41" s="24"/>
      <c r="C41" s="21"/>
      <c r="D41" s="21"/>
      <c r="E41" s="44"/>
      <c r="F41" s="21"/>
    </row>
    <row r="42" spans="2:8" x14ac:dyDescent="0.25">
      <c r="B42" s="138" t="s">
        <v>79</v>
      </c>
      <c r="C42" s="138"/>
      <c r="D42" s="138"/>
      <c r="E42" s="138"/>
      <c r="F42" s="150">
        <v>261100</v>
      </c>
      <c r="G42" s="151"/>
    </row>
    <row r="43" spans="2:8" x14ac:dyDescent="0.25">
      <c r="B43" s="138" t="s">
        <v>80</v>
      </c>
      <c r="C43" s="138"/>
      <c r="D43" s="138"/>
      <c r="E43" s="138"/>
      <c r="F43" s="150">
        <v>43628</v>
      </c>
      <c r="G43" s="151"/>
    </row>
    <row r="44" spans="2:8" x14ac:dyDescent="0.25">
      <c r="B44" s="138" t="s">
        <v>81</v>
      </c>
      <c r="C44" s="138"/>
      <c r="D44" s="138"/>
      <c r="E44" s="138"/>
      <c r="F44" s="161">
        <f>+F42+F43</f>
        <v>304728</v>
      </c>
      <c r="G44" s="162"/>
    </row>
    <row r="46" spans="2:8" x14ac:dyDescent="0.25">
      <c r="B46" s="140" t="s">
        <v>17</v>
      </c>
      <c r="C46" s="140"/>
      <c r="D46" s="140"/>
      <c r="E46" s="140"/>
      <c r="F46" s="139">
        <f>+F33-F44</f>
        <v>2255821.9900000002</v>
      </c>
      <c r="G46" s="139"/>
    </row>
    <row r="48" spans="2:8" x14ac:dyDescent="0.25">
      <c r="B48" s="159" t="s">
        <v>82</v>
      </c>
      <c r="C48" s="159"/>
      <c r="D48" s="159"/>
      <c r="E48" s="159"/>
      <c r="F48" s="159"/>
      <c r="G48" s="159"/>
    </row>
    <row r="49" spans="2:8" x14ac:dyDescent="0.25">
      <c r="B49" s="137" t="s">
        <v>85</v>
      </c>
      <c r="C49" s="137"/>
      <c r="D49" s="137"/>
      <c r="E49" s="137"/>
      <c r="F49" s="137"/>
      <c r="G49" s="137"/>
      <c r="H49" s="137"/>
    </row>
    <row r="50" spans="2:8" x14ac:dyDescent="0.25">
      <c r="B50" s="137"/>
      <c r="C50" s="137"/>
      <c r="D50" s="137"/>
      <c r="E50" s="137"/>
      <c r="F50" s="137"/>
      <c r="G50" s="137"/>
      <c r="H50" s="137"/>
    </row>
    <row r="51" spans="2:8" x14ac:dyDescent="0.25">
      <c r="B51" s="137"/>
      <c r="C51" s="137"/>
      <c r="D51" s="137"/>
      <c r="E51" s="137"/>
      <c r="F51" s="137"/>
      <c r="G51" s="137"/>
      <c r="H51" s="137"/>
    </row>
    <row r="52" spans="2:8" ht="30" customHeight="1" x14ac:dyDescent="0.25">
      <c r="B52" s="137" t="s">
        <v>84</v>
      </c>
      <c r="C52" s="137"/>
      <c r="D52" s="137"/>
      <c r="E52" s="137"/>
      <c r="F52" s="137"/>
      <c r="G52" s="137"/>
      <c r="H52" s="137"/>
    </row>
    <row r="53" spans="2:8" x14ac:dyDescent="0.25">
      <c r="B53" s="137" t="s">
        <v>86</v>
      </c>
      <c r="C53" s="137"/>
      <c r="D53" s="137"/>
      <c r="E53" s="137"/>
      <c r="F53" s="137"/>
      <c r="G53" s="137"/>
      <c r="H53" s="137"/>
    </row>
    <row r="54" spans="2:8" x14ac:dyDescent="0.25">
      <c r="B54" s="137"/>
      <c r="C54" s="137"/>
      <c r="D54" s="137"/>
      <c r="E54" s="137"/>
      <c r="F54" s="137"/>
      <c r="G54" s="137"/>
      <c r="H54" s="137"/>
    </row>
    <row r="55" spans="2:8" x14ac:dyDescent="0.25">
      <c r="B55" s="137"/>
      <c r="C55" s="137"/>
      <c r="D55" s="137"/>
      <c r="E55" s="137"/>
      <c r="F55" s="137"/>
      <c r="G55" s="137"/>
      <c r="H55" s="137"/>
    </row>
    <row r="56" spans="2:8" ht="31.5" customHeight="1" x14ac:dyDescent="0.25">
      <c r="B56" s="137"/>
      <c r="C56" s="137"/>
      <c r="D56" s="137"/>
      <c r="E56" s="137"/>
      <c r="F56" s="137"/>
      <c r="G56" s="137"/>
      <c r="H56" s="137"/>
    </row>
    <row r="59" spans="2:8" ht="8.25" customHeight="1" x14ac:dyDescent="0.25"/>
    <row r="60" spans="2:8" x14ac:dyDescent="0.25">
      <c r="C60" s="160" t="s">
        <v>40</v>
      </c>
      <c r="D60" s="155"/>
      <c r="E60" s="155"/>
      <c r="F60" s="155"/>
    </row>
    <row r="61" spans="2:8" x14ac:dyDescent="0.25">
      <c r="D61" s="154" t="s">
        <v>41</v>
      </c>
      <c r="E61" s="153"/>
    </row>
    <row r="62" spans="2:8" x14ac:dyDescent="0.25">
      <c r="C62" s="152" t="s">
        <v>42</v>
      </c>
      <c r="D62" s="153"/>
      <c r="E62" s="153"/>
      <c r="F62" s="153"/>
    </row>
    <row r="63" spans="2:8" x14ac:dyDescent="0.25">
      <c r="B63" s="154" t="s">
        <v>23</v>
      </c>
      <c r="C63" s="153"/>
      <c r="D63" s="153"/>
      <c r="E63" s="153"/>
      <c r="F63" s="153"/>
      <c r="G63" s="153"/>
    </row>
  </sheetData>
  <mergeCells count="34">
    <mergeCell ref="B13:H14"/>
    <mergeCell ref="D5:E5"/>
    <mergeCell ref="D6:E6"/>
    <mergeCell ref="D8:E8"/>
    <mergeCell ref="C9:F9"/>
    <mergeCell ref="D10:E10"/>
    <mergeCell ref="B38:H40"/>
    <mergeCell ref="B16:D16"/>
    <mergeCell ref="B17:D17"/>
    <mergeCell ref="E17:F17"/>
    <mergeCell ref="C19:F19"/>
    <mergeCell ref="B21:G21"/>
    <mergeCell ref="E31:F31"/>
    <mergeCell ref="B33:E33"/>
    <mergeCell ref="F33:G33"/>
    <mergeCell ref="B34:D34"/>
    <mergeCell ref="E34:F34"/>
    <mergeCell ref="B36:G36"/>
    <mergeCell ref="B42:E42"/>
    <mergeCell ref="F42:G42"/>
    <mergeCell ref="B43:E43"/>
    <mergeCell ref="F43:G43"/>
    <mergeCell ref="B44:E44"/>
    <mergeCell ref="F44:G44"/>
    <mergeCell ref="C62:F62"/>
    <mergeCell ref="B63:G63"/>
    <mergeCell ref="B46:E46"/>
    <mergeCell ref="F46:G46"/>
    <mergeCell ref="B48:G48"/>
    <mergeCell ref="B49:H51"/>
    <mergeCell ref="B52:H52"/>
    <mergeCell ref="B53:H56"/>
    <mergeCell ref="C60:F60"/>
    <mergeCell ref="D61:E61"/>
  </mergeCells>
  <hyperlinks>
    <hyperlink ref="C62" r:id="rId1" xr:uid="{00000000-0004-0000-14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63" t="s">
        <v>1</v>
      </c>
      <c r="E5" s="164"/>
    </row>
    <row r="6" spans="2:8" x14ac:dyDescent="0.25">
      <c r="D6" s="163" t="s">
        <v>2</v>
      </c>
      <c r="E6" s="164"/>
    </row>
    <row r="8" spans="2:8" x14ac:dyDescent="0.25">
      <c r="D8" s="163" t="s">
        <v>3</v>
      </c>
      <c r="E8" s="164"/>
    </row>
    <row r="9" spans="2:8" x14ac:dyDescent="0.25">
      <c r="C9" s="160" t="s">
        <v>60</v>
      </c>
      <c r="D9" s="155"/>
      <c r="E9" s="155"/>
      <c r="F9" s="155"/>
    </row>
    <row r="10" spans="2:8" x14ac:dyDescent="0.25">
      <c r="D10" s="154" t="s">
        <v>59</v>
      </c>
      <c r="E10" s="164"/>
    </row>
    <row r="11" spans="2:8" x14ac:dyDescent="0.25">
      <c r="D11" s="13" t="s">
        <v>61</v>
      </c>
    </row>
    <row r="13" spans="2:8" x14ac:dyDescent="0.25">
      <c r="B13" s="13" t="s">
        <v>56</v>
      </c>
    </row>
    <row r="14" spans="2:8" x14ac:dyDescent="0.25">
      <c r="B14">
        <f>'LILIANA P'!B14</f>
        <v>0</v>
      </c>
    </row>
    <row r="16" spans="2:8" x14ac:dyDescent="0.25">
      <c r="B16" s="170" t="s">
        <v>8</v>
      </c>
      <c r="C16" s="168"/>
      <c r="D16" s="168"/>
      <c r="E16" s="3">
        <v>9</v>
      </c>
      <c r="F16" s="4" t="s">
        <v>10</v>
      </c>
      <c r="G16" s="5">
        <f>SUM(E16*23333.333)</f>
        <v>209999.99699999997</v>
      </c>
      <c r="H16" s="6"/>
    </row>
    <row r="18" spans="2:7" x14ac:dyDescent="0.25">
      <c r="C18" s="163" t="s">
        <v>11</v>
      </c>
      <c r="D18" s="164"/>
      <c r="E18" s="164"/>
      <c r="F18" s="164"/>
    </row>
    <row r="19" spans="2:7" ht="30" customHeight="1" x14ac:dyDescent="0.25">
      <c r="B19" s="7" t="s">
        <v>12</v>
      </c>
      <c r="C19" s="7" t="s">
        <v>13</v>
      </c>
      <c r="D19" s="7" t="s">
        <v>14</v>
      </c>
      <c r="E19" s="7" t="s">
        <v>15</v>
      </c>
      <c r="F19" s="7" t="s">
        <v>16</v>
      </c>
      <c r="G19" s="7" t="s">
        <v>17</v>
      </c>
    </row>
    <row r="20" spans="2:7" x14ac:dyDescent="0.25">
      <c r="B20" s="172"/>
      <c r="C20" s="146"/>
      <c r="D20" s="146"/>
      <c r="E20" s="146"/>
      <c r="F20" s="146"/>
      <c r="G20" s="146"/>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70" t="s">
        <v>18</v>
      </c>
      <c r="F25" s="166"/>
      <c r="G25" s="5">
        <f>SUM(G21:G23)</f>
        <v>0</v>
      </c>
    </row>
    <row r="27" spans="2:7" x14ac:dyDescent="0.25">
      <c r="B27" s="167" t="s">
        <v>19</v>
      </c>
      <c r="C27" s="168"/>
      <c r="D27" s="166"/>
      <c r="E27" s="165">
        <f>SUM(G16+G25)</f>
        <v>209999.99699999997</v>
      </c>
      <c r="F27" s="166"/>
    </row>
    <row r="28" spans="2:7" x14ac:dyDescent="0.25">
      <c r="B28" s="167"/>
      <c r="C28" s="168"/>
      <c r="D28" s="166"/>
      <c r="E28" s="165"/>
      <c r="F28" s="166"/>
    </row>
    <row r="30" spans="2:7" x14ac:dyDescent="0.25">
      <c r="B30" s="169" t="s">
        <v>20</v>
      </c>
      <c r="C30" s="168"/>
      <c r="D30" s="168"/>
      <c r="E30" s="168"/>
      <c r="F30" s="168"/>
      <c r="G30" s="166"/>
    </row>
    <row r="31" spans="2:7" x14ac:dyDescent="0.25">
      <c r="G31" s="10"/>
    </row>
    <row r="32" spans="2:7" x14ac:dyDescent="0.25">
      <c r="B32" t="s">
        <v>22</v>
      </c>
      <c r="G32" s="10"/>
    </row>
    <row r="36" spans="2:7" x14ac:dyDescent="0.25">
      <c r="C36" s="160" t="s">
        <v>60</v>
      </c>
      <c r="D36" s="155"/>
      <c r="E36" s="155"/>
      <c r="F36" s="155"/>
    </row>
    <row r="37" spans="2:7" x14ac:dyDescent="0.25">
      <c r="C37" s="152" t="s">
        <v>59</v>
      </c>
      <c r="D37" s="164"/>
      <c r="E37" s="164"/>
      <c r="F37" s="164"/>
    </row>
    <row r="38" spans="2:7" x14ac:dyDescent="0.25">
      <c r="C38" s="152" t="s">
        <v>58</v>
      </c>
      <c r="D38" s="164"/>
      <c r="E38" s="164"/>
      <c r="F38" s="164"/>
    </row>
    <row r="39" spans="2:7" x14ac:dyDescent="0.25">
      <c r="B39" s="163" t="s">
        <v>23</v>
      </c>
      <c r="C39" s="164"/>
      <c r="D39" s="164"/>
      <c r="E39" s="164"/>
      <c r="F39" s="164"/>
      <c r="G39" s="164"/>
    </row>
  </sheetData>
  <mergeCells count="18">
    <mergeCell ref="B28:D28"/>
    <mergeCell ref="E28:F28"/>
    <mergeCell ref="D5:E5"/>
    <mergeCell ref="D6:E6"/>
    <mergeCell ref="D8:E8"/>
    <mergeCell ref="C9:F9"/>
    <mergeCell ref="D10:E10"/>
    <mergeCell ref="B16:D16"/>
    <mergeCell ref="C18:F18"/>
    <mergeCell ref="B20:G20"/>
    <mergeCell ref="E25:F25"/>
    <mergeCell ref="B27:D27"/>
    <mergeCell ref="E27:F27"/>
    <mergeCell ref="B30:G30"/>
    <mergeCell ref="C36:F36"/>
    <mergeCell ref="C37:F37"/>
    <mergeCell ref="C38:F38"/>
    <mergeCell ref="B39:G39"/>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500-000000000000}"/>
    <hyperlink ref="C38" r:id="rId2" xr:uid="{00000000-0004-0000-1500-000001000000}"/>
  </hyperlinks>
  <pageMargins left="0.7" right="0.7" top="0.75" bottom="0.75" header="0.3" footer="0.3"/>
  <pageSetup paperSize="9"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63" t="s">
        <v>27</v>
      </c>
      <c r="D3" s="164"/>
      <c r="E3" s="164"/>
      <c r="F3" s="164"/>
      <c r="G3" s="164"/>
      <c r="H3" s="164"/>
      <c r="I3" s="164"/>
      <c r="J3" s="164"/>
      <c r="K3" s="164"/>
    </row>
    <row r="4" spans="2:11" x14ac:dyDescent="0.25"/>
    <row r="5" spans="2:11" x14ac:dyDescent="0.25">
      <c r="E5" s="163" t="s">
        <v>1</v>
      </c>
      <c r="F5" s="164"/>
      <c r="G5" s="164"/>
      <c r="H5" s="164"/>
      <c r="I5" s="164"/>
    </row>
    <row r="6" spans="2:11" x14ac:dyDescent="0.25">
      <c r="E6" s="163" t="s">
        <v>2</v>
      </c>
      <c r="F6" s="164"/>
      <c r="G6" s="164"/>
      <c r="H6" s="164"/>
      <c r="I6" s="164"/>
    </row>
    <row r="7" spans="2:11" x14ac:dyDescent="0.25"/>
    <row r="8" spans="2:11" x14ac:dyDescent="0.25">
      <c r="E8" s="163"/>
      <c r="F8" s="164"/>
      <c r="G8" s="164"/>
      <c r="H8" s="164"/>
      <c r="I8" s="164"/>
    </row>
    <row r="9" spans="2:11" x14ac:dyDescent="0.25">
      <c r="D9" s="171" t="s">
        <v>28</v>
      </c>
      <c r="E9" s="155"/>
      <c r="F9" s="155"/>
      <c r="G9" s="155"/>
      <c r="H9" s="155"/>
      <c r="I9" s="155"/>
      <c r="J9" s="155"/>
    </row>
    <row r="10" spans="2:11" x14ac:dyDescent="0.25">
      <c r="E10" s="163"/>
      <c r="F10" s="164"/>
      <c r="G10" s="164"/>
      <c r="H10" s="164"/>
      <c r="I10" s="164"/>
    </row>
    <row r="11" spans="2:11" x14ac:dyDescent="0.25">
      <c r="C11" s="163" t="s">
        <v>29</v>
      </c>
      <c r="D11" s="164"/>
      <c r="E11" s="164"/>
      <c r="F11" s="164"/>
      <c r="G11" s="164"/>
      <c r="H11" s="164"/>
      <c r="I11" s="164"/>
      <c r="J11" s="164"/>
      <c r="K11" s="2"/>
    </row>
    <row r="12" spans="2:11" x14ac:dyDescent="0.25"/>
    <row r="13" spans="2:11" x14ac:dyDescent="0.25"/>
    <row r="14" spans="2:11" x14ac:dyDescent="0.25">
      <c r="D14" s="163" t="s">
        <v>11</v>
      </c>
      <c r="E14" s="164"/>
      <c r="F14" s="164"/>
      <c r="G14" s="164"/>
      <c r="H14" s="164"/>
      <c r="I14" s="164"/>
      <c r="J14" s="164"/>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72"/>
      <c r="D16" s="146"/>
      <c r="E16" s="146"/>
      <c r="F16" s="146"/>
      <c r="G16" s="146"/>
      <c r="H16" s="146"/>
      <c r="I16" s="146"/>
      <c r="J16" s="146"/>
      <c r="K16" s="146"/>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70" t="s">
        <v>18</v>
      </c>
      <c r="J33" s="166"/>
      <c r="K33" s="5">
        <f>SUM(K17:K31)</f>
        <v>0</v>
      </c>
    </row>
    <row r="34" spans="3:11" x14ac:dyDescent="0.25"/>
    <row r="35" spans="3:11" x14ac:dyDescent="0.25">
      <c r="D35" s="163"/>
      <c r="E35" s="164"/>
      <c r="F35" s="164"/>
      <c r="G35" s="164"/>
      <c r="H35" s="164"/>
      <c r="I35" s="164"/>
      <c r="J35" s="164"/>
    </row>
    <row r="36" spans="3:11" x14ac:dyDescent="0.25">
      <c r="C36" s="163"/>
      <c r="D36" s="164"/>
      <c r="E36" s="164"/>
      <c r="F36" s="164"/>
      <c r="G36" s="164"/>
      <c r="H36" s="164"/>
      <c r="I36" s="164"/>
      <c r="J36" s="164"/>
      <c r="K36" s="164"/>
    </row>
    <row r="37" spans="3:11" x14ac:dyDescent="0.25">
      <c r="C37" s="163"/>
      <c r="D37" s="164"/>
      <c r="E37" s="164"/>
      <c r="F37" s="164"/>
      <c r="G37" s="164"/>
      <c r="H37" s="164"/>
      <c r="I37" s="164"/>
      <c r="J37" s="164"/>
      <c r="K37" s="164"/>
    </row>
    <row r="38" spans="3:11" x14ac:dyDescent="0.25">
      <c r="C38" s="163"/>
      <c r="D38" s="164"/>
      <c r="E38" s="164"/>
      <c r="F38" s="164"/>
      <c r="G38" s="164"/>
      <c r="H38" s="164"/>
      <c r="I38" s="164"/>
      <c r="J38" s="164"/>
      <c r="K38" s="164"/>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63" t="s">
        <v>27</v>
      </c>
      <c r="D3" s="164"/>
      <c r="E3" s="164"/>
      <c r="F3" s="164"/>
      <c r="G3" s="164"/>
      <c r="H3" s="164"/>
      <c r="I3" s="164"/>
      <c r="J3" s="164"/>
      <c r="K3" s="164"/>
    </row>
    <row r="4" spans="2:11" x14ac:dyDescent="0.25"/>
    <row r="5" spans="2:11" x14ac:dyDescent="0.25">
      <c r="E5" s="163" t="s">
        <v>1</v>
      </c>
      <c r="F5" s="164"/>
      <c r="G5" s="164"/>
      <c r="H5" s="164"/>
      <c r="I5" s="164"/>
    </row>
    <row r="6" spans="2:11" x14ac:dyDescent="0.25">
      <c r="E6" s="163" t="s">
        <v>2</v>
      </c>
      <c r="F6" s="164"/>
      <c r="G6" s="164"/>
      <c r="H6" s="164"/>
      <c r="I6" s="164"/>
    </row>
    <row r="7" spans="2:11" x14ac:dyDescent="0.25"/>
    <row r="8" spans="2:11" x14ac:dyDescent="0.25">
      <c r="E8" s="163"/>
      <c r="F8" s="164"/>
      <c r="G8" s="164"/>
      <c r="H8" s="164"/>
      <c r="I8" s="164"/>
    </row>
    <row r="9" spans="2:11" x14ac:dyDescent="0.25">
      <c r="D9" s="171" t="s">
        <v>28</v>
      </c>
      <c r="E9" s="155"/>
      <c r="F9" s="155"/>
      <c r="G9" s="155"/>
      <c r="H9" s="155"/>
      <c r="I9" s="155"/>
      <c r="J9" s="155"/>
    </row>
    <row r="10" spans="2:11" x14ac:dyDescent="0.25">
      <c r="E10" s="163"/>
      <c r="F10" s="164"/>
      <c r="G10" s="164"/>
      <c r="H10" s="164"/>
      <c r="I10" s="164"/>
    </row>
    <row r="11" spans="2:11" x14ac:dyDescent="0.25">
      <c r="C11" s="163" t="s">
        <v>29</v>
      </c>
      <c r="D11" s="164"/>
      <c r="E11" s="164"/>
      <c r="F11" s="164"/>
      <c r="G11" s="164"/>
      <c r="H11" s="164"/>
      <c r="I11" s="164"/>
      <c r="J11" s="164"/>
      <c r="K11" s="2"/>
    </row>
    <row r="12" spans="2:11" x14ac:dyDescent="0.25"/>
    <row r="13" spans="2:11" x14ac:dyDescent="0.25"/>
    <row r="14" spans="2:11" x14ac:dyDescent="0.25">
      <c r="D14" s="163" t="s">
        <v>11</v>
      </c>
      <c r="E14" s="164"/>
      <c r="F14" s="164"/>
      <c r="G14" s="164"/>
      <c r="H14" s="164"/>
      <c r="I14" s="164"/>
      <c r="J14" s="164"/>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72"/>
      <c r="D16" s="146"/>
      <c r="E16" s="146"/>
      <c r="F16" s="146"/>
      <c r="G16" s="146"/>
      <c r="H16" s="146"/>
      <c r="I16" s="146"/>
      <c r="J16" s="146"/>
      <c r="K16" s="146"/>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70" t="s">
        <v>18</v>
      </c>
      <c r="J33" s="166"/>
      <c r="K33" s="5">
        <f>SUM(K17:K31)</f>
        <v>0</v>
      </c>
    </row>
    <row r="34" spans="3:11" x14ac:dyDescent="0.25"/>
    <row r="35" spans="3:11" x14ac:dyDescent="0.25">
      <c r="D35" s="163"/>
      <c r="E35" s="164"/>
      <c r="F35" s="164"/>
      <c r="G35" s="164"/>
      <c r="H35" s="164"/>
      <c r="I35" s="164"/>
      <c r="J35" s="164"/>
    </row>
    <row r="36" spans="3:11" x14ac:dyDescent="0.25">
      <c r="C36" s="163"/>
      <c r="D36" s="164"/>
      <c r="E36" s="164"/>
      <c r="F36" s="164"/>
      <c r="G36" s="164"/>
      <c r="H36" s="164"/>
      <c r="I36" s="164"/>
      <c r="J36" s="164"/>
      <c r="K36" s="164"/>
    </row>
    <row r="37" spans="3:11" x14ac:dyDescent="0.25">
      <c r="C37" s="163"/>
      <c r="D37" s="164"/>
      <c r="E37" s="164"/>
      <c r="F37" s="164"/>
      <c r="G37" s="164"/>
      <c r="H37" s="164"/>
      <c r="I37" s="164"/>
      <c r="J37" s="164"/>
      <c r="K37" s="164"/>
    </row>
    <row r="38" spans="3:11" x14ac:dyDescent="0.25">
      <c r="C38" s="163"/>
      <c r="D38" s="164"/>
      <c r="E38" s="164"/>
      <c r="F38" s="164"/>
      <c r="G38" s="164"/>
      <c r="H38" s="164"/>
      <c r="I38" s="164"/>
      <c r="J38" s="164"/>
      <c r="K38" s="164"/>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63" t="s">
        <v>27</v>
      </c>
      <c r="D3" s="164"/>
      <c r="E3" s="164"/>
      <c r="F3" s="164"/>
      <c r="G3" s="164"/>
      <c r="H3" s="164"/>
      <c r="I3" s="164"/>
      <c r="J3" s="164"/>
      <c r="K3" s="164"/>
    </row>
    <row r="4" spans="2:11" x14ac:dyDescent="0.25"/>
    <row r="5" spans="2:11" x14ac:dyDescent="0.25">
      <c r="E5" s="163" t="s">
        <v>1</v>
      </c>
      <c r="F5" s="164"/>
      <c r="G5" s="164"/>
      <c r="H5" s="164"/>
      <c r="I5" s="164"/>
    </row>
    <row r="6" spans="2:11" x14ac:dyDescent="0.25">
      <c r="E6" s="163" t="s">
        <v>2</v>
      </c>
      <c r="F6" s="164"/>
      <c r="G6" s="164"/>
      <c r="H6" s="164"/>
      <c r="I6" s="164"/>
    </row>
    <row r="7" spans="2:11" x14ac:dyDescent="0.25"/>
    <row r="8" spans="2:11" x14ac:dyDescent="0.25">
      <c r="E8" s="163"/>
      <c r="F8" s="164"/>
      <c r="G8" s="164"/>
      <c r="H8" s="164"/>
      <c r="I8" s="164"/>
    </row>
    <row r="9" spans="2:11" x14ac:dyDescent="0.25">
      <c r="D9" s="171" t="s">
        <v>28</v>
      </c>
      <c r="E9" s="155"/>
      <c r="F9" s="155"/>
      <c r="G9" s="155"/>
      <c r="H9" s="155"/>
      <c r="I9" s="155"/>
      <c r="J9" s="155"/>
    </row>
    <row r="10" spans="2:11" x14ac:dyDescent="0.25">
      <c r="E10" s="163"/>
      <c r="F10" s="164"/>
      <c r="G10" s="164"/>
      <c r="H10" s="164"/>
      <c r="I10" s="164"/>
    </row>
    <row r="11" spans="2:11" x14ac:dyDescent="0.25">
      <c r="C11" s="163" t="s">
        <v>29</v>
      </c>
      <c r="D11" s="164"/>
      <c r="E11" s="164"/>
      <c r="F11" s="164"/>
      <c r="G11" s="164"/>
      <c r="H11" s="164"/>
      <c r="I11" s="164"/>
      <c r="J11" s="164"/>
      <c r="K11" s="2"/>
    </row>
    <row r="12" spans="2:11" x14ac:dyDescent="0.25"/>
    <row r="13" spans="2:11" x14ac:dyDescent="0.25"/>
    <row r="14" spans="2:11" x14ac:dyDescent="0.25">
      <c r="D14" s="163" t="s">
        <v>11</v>
      </c>
      <c r="E14" s="164"/>
      <c r="F14" s="164"/>
      <c r="G14" s="164"/>
      <c r="H14" s="164"/>
      <c r="I14" s="164"/>
      <c r="J14" s="164"/>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72"/>
      <c r="D16" s="146"/>
      <c r="E16" s="146"/>
      <c r="F16" s="146"/>
      <c r="G16" s="146"/>
      <c r="H16" s="146"/>
      <c r="I16" s="146"/>
      <c r="J16" s="146"/>
      <c r="K16" s="146"/>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70" t="s">
        <v>18</v>
      </c>
      <c r="J33" s="166"/>
      <c r="K33" s="5">
        <f>SUM(K17:K31)</f>
        <v>0</v>
      </c>
    </row>
    <row r="34" spans="3:11" x14ac:dyDescent="0.25"/>
    <row r="35" spans="3:11" x14ac:dyDescent="0.25">
      <c r="D35" s="163"/>
      <c r="E35" s="164"/>
      <c r="F35" s="164"/>
      <c r="G35" s="164"/>
      <c r="H35" s="164"/>
      <c r="I35" s="164"/>
      <c r="J35" s="164"/>
    </row>
    <row r="36" spans="3:11" x14ac:dyDescent="0.25">
      <c r="C36" s="163"/>
      <c r="D36" s="164"/>
      <c r="E36" s="164"/>
      <c r="F36" s="164"/>
      <c r="G36" s="164"/>
      <c r="H36" s="164"/>
      <c r="I36" s="164"/>
      <c r="J36" s="164"/>
      <c r="K36" s="164"/>
    </row>
    <row r="37" spans="3:11" x14ac:dyDescent="0.25">
      <c r="C37" s="163"/>
      <c r="D37" s="164"/>
      <c r="E37" s="164"/>
      <c r="F37" s="164"/>
      <c r="G37" s="164"/>
      <c r="H37" s="164"/>
      <c r="I37" s="164"/>
      <c r="J37" s="164"/>
      <c r="K37" s="164"/>
    </row>
    <row r="38" spans="3:11" x14ac:dyDescent="0.25">
      <c r="C38" s="163"/>
      <c r="D38" s="164"/>
      <c r="E38" s="164"/>
      <c r="F38" s="164"/>
      <c r="G38" s="164"/>
      <c r="H38" s="164"/>
      <c r="I38" s="164"/>
      <c r="J38" s="164"/>
      <c r="K38" s="164"/>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63" t="s">
        <v>27</v>
      </c>
      <c r="D3" s="164"/>
      <c r="E3" s="164"/>
      <c r="F3" s="164"/>
      <c r="G3" s="164"/>
      <c r="H3" s="164"/>
      <c r="I3" s="164"/>
      <c r="J3" s="164"/>
      <c r="K3" s="164"/>
    </row>
    <row r="4" spans="2:11" x14ac:dyDescent="0.25"/>
    <row r="5" spans="2:11" x14ac:dyDescent="0.25">
      <c r="E5" s="163" t="s">
        <v>1</v>
      </c>
      <c r="F5" s="164"/>
      <c r="G5" s="164"/>
      <c r="H5" s="164"/>
      <c r="I5" s="164"/>
    </row>
    <row r="6" spans="2:11" x14ac:dyDescent="0.25">
      <c r="E6" s="163" t="s">
        <v>2</v>
      </c>
      <c r="F6" s="164"/>
      <c r="G6" s="164"/>
      <c r="H6" s="164"/>
      <c r="I6" s="164"/>
    </row>
    <row r="7" spans="2:11" x14ac:dyDescent="0.25"/>
    <row r="8" spans="2:11" x14ac:dyDescent="0.25">
      <c r="E8" s="163"/>
      <c r="F8" s="164"/>
      <c r="G8" s="164"/>
      <c r="H8" s="164"/>
      <c r="I8" s="164"/>
    </row>
    <row r="9" spans="2:11" x14ac:dyDescent="0.25">
      <c r="D9" s="171" t="s">
        <v>28</v>
      </c>
      <c r="E9" s="155"/>
      <c r="F9" s="155"/>
      <c r="G9" s="155"/>
      <c r="H9" s="155"/>
      <c r="I9" s="155"/>
      <c r="J9" s="155"/>
    </row>
    <row r="10" spans="2:11" x14ac:dyDescent="0.25">
      <c r="E10" s="163"/>
      <c r="F10" s="164"/>
      <c r="G10" s="164"/>
      <c r="H10" s="164"/>
      <c r="I10" s="164"/>
    </row>
    <row r="11" spans="2:11" x14ac:dyDescent="0.25">
      <c r="C11" s="163" t="s">
        <v>29</v>
      </c>
      <c r="D11" s="164"/>
      <c r="E11" s="164"/>
      <c r="F11" s="164"/>
      <c r="G11" s="164"/>
      <c r="H11" s="164"/>
      <c r="I11" s="164"/>
      <c r="J11" s="164"/>
      <c r="K11" s="2"/>
    </row>
    <row r="12" spans="2:11" x14ac:dyDescent="0.25"/>
    <row r="13" spans="2:11" x14ac:dyDescent="0.25"/>
    <row r="14" spans="2:11" x14ac:dyDescent="0.25">
      <c r="D14" s="163" t="s">
        <v>11</v>
      </c>
      <c r="E14" s="164"/>
      <c r="F14" s="164"/>
      <c r="G14" s="164"/>
      <c r="H14" s="164"/>
      <c r="I14" s="164"/>
      <c r="J14" s="164"/>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72"/>
      <c r="D16" s="146"/>
      <c r="E16" s="146"/>
      <c r="F16" s="146"/>
      <c r="G16" s="146"/>
      <c r="H16" s="146"/>
      <c r="I16" s="146"/>
      <c r="J16" s="146"/>
      <c r="K16" s="146"/>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70" t="s">
        <v>18</v>
      </c>
      <c r="J33" s="166"/>
      <c r="K33" s="5">
        <f>SUM(K17:K31)</f>
        <v>0</v>
      </c>
    </row>
    <row r="34" spans="3:11" x14ac:dyDescent="0.25"/>
    <row r="35" spans="3:11" x14ac:dyDescent="0.25">
      <c r="D35" s="163"/>
      <c r="E35" s="164"/>
      <c r="F35" s="164"/>
      <c r="G35" s="164"/>
      <c r="H35" s="164"/>
      <c r="I35" s="164"/>
      <c r="J35" s="164"/>
    </row>
    <row r="36" spans="3:11" x14ac:dyDescent="0.25">
      <c r="C36" s="163"/>
      <c r="D36" s="164"/>
      <c r="E36" s="164"/>
      <c r="F36" s="164"/>
      <c r="G36" s="164"/>
      <c r="H36" s="164"/>
      <c r="I36" s="164"/>
      <c r="J36" s="164"/>
      <c r="K36" s="164"/>
    </row>
    <row r="37" spans="3:11" x14ac:dyDescent="0.25">
      <c r="C37" s="163"/>
      <c r="D37" s="164"/>
      <c r="E37" s="164"/>
      <c r="F37" s="164"/>
      <c r="G37" s="164"/>
      <c r="H37" s="164"/>
      <c r="I37" s="164"/>
      <c r="J37" s="164"/>
      <c r="K37" s="164"/>
    </row>
    <row r="38" spans="3:11" x14ac:dyDescent="0.25">
      <c r="C38" s="163"/>
      <c r="D38" s="164"/>
      <c r="E38" s="164"/>
      <c r="F38" s="164"/>
      <c r="G38" s="164"/>
      <c r="H38" s="164"/>
      <c r="I38" s="164"/>
      <c r="J38" s="164"/>
      <c r="K38" s="164"/>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63" t="s">
        <v>27</v>
      </c>
      <c r="D3" s="164"/>
      <c r="E3" s="164"/>
      <c r="F3" s="164"/>
      <c r="G3" s="164"/>
      <c r="H3" s="164"/>
      <c r="I3" s="164"/>
      <c r="J3" s="164"/>
      <c r="K3" s="164"/>
    </row>
    <row r="4" spans="2:11" x14ac:dyDescent="0.25"/>
    <row r="5" spans="2:11" x14ac:dyDescent="0.25">
      <c r="E5" s="163" t="s">
        <v>1</v>
      </c>
      <c r="F5" s="164"/>
      <c r="G5" s="164"/>
      <c r="H5" s="164"/>
      <c r="I5" s="164"/>
    </row>
    <row r="6" spans="2:11" x14ac:dyDescent="0.25">
      <c r="E6" s="163" t="s">
        <v>2</v>
      </c>
      <c r="F6" s="164"/>
      <c r="G6" s="164"/>
      <c r="H6" s="164"/>
      <c r="I6" s="164"/>
    </row>
    <row r="7" spans="2:11" x14ac:dyDescent="0.25"/>
    <row r="8" spans="2:11" x14ac:dyDescent="0.25">
      <c r="E8" s="163"/>
      <c r="F8" s="164"/>
      <c r="G8" s="164"/>
      <c r="H8" s="164"/>
      <c r="I8" s="164"/>
    </row>
    <row r="9" spans="2:11" x14ac:dyDescent="0.25">
      <c r="D9" s="171" t="s">
        <v>28</v>
      </c>
      <c r="E9" s="155"/>
      <c r="F9" s="155"/>
      <c r="G9" s="155"/>
      <c r="H9" s="155"/>
      <c r="I9" s="155"/>
      <c r="J9" s="155"/>
    </row>
    <row r="10" spans="2:11" x14ac:dyDescent="0.25">
      <c r="E10" s="163"/>
      <c r="F10" s="164"/>
      <c r="G10" s="164"/>
      <c r="H10" s="164"/>
      <c r="I10" s="164"/>
    </row>
    <row r="11" spans="2:11" x14ac:dyDescent="0.25">
      <c r="C11" s="163" t="s">
        <v>29</v>
      </c>
      <c r="D11" s="164"/>
      <c r="E11" s="164"/>
      <c r="F11" s="164"/>
      <c r="G11" s="164"/>
      <c r="H11" s="164"/>
      <c r="I11" s="164"/>
      <c r="J11" s="164"/>
      <c r="K11" s="2"/>
    </row>
    <row r="12" spans="2:11" x14ac:dyDescent="0.25"/>
    <row r="13" spans="2:11" x14ac:dyDescent="0.25"/>
    <row r="14" spans="2:11" x14ac:dyDescent="0.25">
      <c r="D14" s="163" t="s">
        <v>11</v>
      </c>
      <c r="E14" s="164"/>
      <c r="F14" s="164"/>
      <c r="G14" s="164"/>
      <c r="H14" s="164"/>
      <c r="I14" s="164"/>
      <c r="J14" s="164"/>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72"/>
      <c r="D16" s="146"/>
      <c r="E16" s="146"/>
      <c r="F16" s="146"/>
      <c r="G16" s="146"/>
      <c r="H16" s="146"/>
      <c r="I16" s="146"/>
      <c r="J16" s="146"/>
      <c r="K16" s="146"/>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70" t="s">
        <v>18</v>
      </c>
      <c r="J33" s="166"/>
      <c r="K33" s="5">
        <f>SUM(K17:K31)</f>
        <v>0</v>
      </c>
    </row>
    <row r="34" spans="3:11" x14ac:dyDescent="0.25"/>
    <row r="35" spans="3:11" x14ac:dyDescent="0.25">
      <c r="D35" s="163"/>
      <c r="E35" s="164"/>
      <c r="F35" s="164"/>
      <c r="G35" s="164"/>
      <c r="H35" s="164"/>
      <c r="I35" s="164"/>
      <c r="J35" s="164"/>
    </row>
    <row r="36" spans="3:11" x14ac:dyDescent="0.25">
      <c r="C36" s="163"/>
      <c r="D36" s="164"/>
      <c r="E36" s="164"/>
      <c r="F36" s="164"/>
      <c r="G36" s="164"/>
      <c r="H36" s="164"/>
      <c r="I36" s="164"/>
      <c r="J36" s="164"/>
      <c r="K36" s="164"/>
    </row>
    <row r="37" spans="3:11" x14ac:dyDescent="0.25">
      <c r="C37" s="163"/>
      <c r="D37" s="164"/>
      <c r="E37" s="164"/>
      <c r="F37" s="164"/>
      <c r="G37" s="164"/>
      <c r="H37" s="164"/>
      <c r="I37" s="164"/>
      <c r="J37" s="164"/>
      <c r="K37" s="164"/>
    </row>
    <row r="38" spans="3:11" x14ac:dyDescent="0.25">
      <c r="C38" s="163"/>
      <c r="D38" s="164"/>
      <c r="E38" s="164"/>
      <c r="F38" s="164"/>
      <c r="G38" s="164"/>
      <c r="H38" s="164"/>
      <c r="I38" s="164"/>
      <c r="J38" s="164"/>
      <c r="K38" s="164"/>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H1000"/>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2" spans="2:8" x14ac:dyDescent="0.25"/>
    <row r="3" spans="2:8" x14ac:dyDescent="0.25">
      <c r="B3" t="s">
        <v>0</v>
      </c>
      <c r="D3" s="1"/>
    </row>
    <row r="4" spans="2:8" x14ac:dyDescent="0.25"/>
    <row r="5" spans="2:8" x14ac:dyDescent="0.25">
      <c r="D5" s="163" t="s">
        <v>1</v>
      </c>
      <c r="E5" s="164"/>
    </row>
    <row r="6" spans="2:8" x14ac:dyDescent="0.25">
      <c r="D6" s="163" t="s">
        <v>2</v>
      </c>
      <c r="E6" s="164"/>
    </row>
    <row r="7" spans="2:8" x14ac:dyDescent="0.25"/>
    <row r="8" spans="2:8" x14ac:dyDescent="0.25">
      <c r="D8" s="163" t="s">
        <v>3</v>
      </c>
      <c r="E8" s="164"/>
    </row>
    <row r="9" spans="2:8" x14ac:dyDescent="0.25">
      <c r="C9" s="171" t="s">
        <v>34</v>
      </c>
      <c r="D9" s="155"/>
      <c r="E9" s="155"/>
      <c r="F9" s="155"/>
    </row>
    <row r="10" spans="2:8" x14ac:dyDescent="0.25">
      <c r="D10" s="163" t="s">
        <v>35</v>
      </c>
      <c r="E10" s="164"/>
    </row>
    <row r="11" spans="2:8" x14ac:dyDescent="0.25">
      <c r="C11" t="s">
        <v>6</v>
      </c>
    </row>
    <row r="12" spans="2:8" x14ac:dyDescent="0.25"/>
    <row r="13" spans="2:8" x14ac:dyDescent="0.25">
      <c r="B13" t="s">
        <v>36</v>
      </c>
    </row>
    <row r="14" spans="2:8" x14ac:dyDescent="0.25">
      <c r="B14" t="s">
        <v>37</v>
      </c>
    </row>
    <row r="15" spans="2:8" x14ac:dyDescent="0.25"/>
    <row r="16" spans="2:8" x14ac:dyDescent="0.25">
      <c r="B16" s="170" t="s">
        <v>8</v>
      </c>
      <c r="C16" s="168"/>
      <c r="D16" s="168"/>
      <c r="E16" s="3">
        <v>30</v>
      </c>
      <c r="F16" s="4" t="s">
        <v>10</v>
      </c>
      <c r="G16" s="5">
        <f>SUM(E16*16666.6667)</f>
        <v>500000.00100000005</v>
      </c>
      <c r="H16" s="6"/>
    </row>
    <row r="17" spans="2:7" x14ac:dyDescent="0.25"/>
    <row r="18" spans="2:7" x14ac:dyDescent="0.25">
      <c r="C18" s="163" t="s">
        <v>11</v>
      </c>
      <c r="D18" s="164"/>
      <c r="E18" s="164"/>
      <c r="F18" s="164"/>
    </row>
    <row r="19" spans="2:7" ht="30" customHeight="1" x14ac:dyDescent="0.25">
      <c r="B19" s="7" t="s">
        <v>12</v>
      </c>
      <c r="C19" s="7" t="s">
        <v>13</v>
      </c>
      <c r="D19" s="7" t="s">
        <v>14</v>
      </c>
      <c r="E19" s="7" t="s">
        <v>15</v>
      </c>
      <c r="F19" s="7" t="s">
        <v>16</v>
      </c>
      <c r="G19" s="7" t="s">
        <v>17</v>
      </c>
    </row>
    <row r="20" spans="2:7" x14ac:dyDescent="0.25">
      <c r="B20" s="172"/>
      <c r="C20" s="146"/>
      <c r="D20" s="146"/>
      <c r="E20" s="146"/>
      <c r="F20" s="146"/>
      <c r="G20" s="146"/>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70" t="s">
        <v>18</v>
      </c>
      <c r="F30" s="166"/>
      <c r="G30" s="5">
        <f>SUM(G21:G28)</f>
        <v>0</v>
      </c>
    </row>
    <row r="31" spans="2:7" x14ac:dyDescent="0.25"/>
    <row r="32" spans="2:7" x14ac:dyDescent="0.25">
      <c r="B32" s="167" t="s">
        <v>19</v>
      </c>
      <c r="C32" s="168"/>
      <c r="D32" s="166"/>
      <c r="E32" s="165">
        <f>SUM(G16+G30)</f>
        <v>500000.00100000005</v>
      </c>
      <c r="F32" s="166"/>
    </row>
    <row r="33" spans="2:7" x14ac:dyDescent="0.25">
      <c r="B33" s="167"/>
      <c r="C33" s="168"/>
      <c r="D33" s="166"/>
      <c r="E33" s="165"/>
      <c r="F33" s="166"/>
    </row>
    <row r="34" spans="2:7" x14ac:dyDescent="0.25"/>
    <row r="35" spans="2:7" x14ac:dyDescent="0.25">
      <c r="B35" s="169" t="s">
        <v>20</v>
      </c>
      <c r="C35" s="168"/>
      <c r="D35" s="168"/>
      <c r="E35" s="168"/>
      <c r="F35" s="168"/>
      <c r="G35" s="166"/>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71" t="s">
        <v>34</v>
      </c>
      <c r="D44" s="155"/>
      <c r="E44" s="155"/>
      <c r="F44" s="155"/>
    </row>
    <row r="45" spans="2:7" x14ac:dyDescent="0.25">
      <c r="C45" s="163" t="s">
        <v>35</v>
      </c>
      <c r="D45" s="164"/>
      <c r="E45" s="164"/>
      <c r="F45" s="164"/>
    </row>
    <row r="46" spans="2:7" x14ac:dyDescent="0.25">
      <c r="C46" s="163"/>
      <c r="D46" s="164"/>
      <c r="E46" s="164"/>
      <c r="F46" s="164"/>
    </row>
    <row r="47" spans="2:7" x14ac:dyDescent="0.25">
      <c r="B47" s="163" t="s">
        <v>38</v>
      </c>
      <c r="C47" s="164"/>
      <c r="D47" s="164"/>
      <c r="E47" s="164"/>
      <c r="F47" s="164"/>
      <c r="G47" s="164"/>
    </row>
    <row r="48" spans="2:7" x14ac:dyDescent="0.25">
      <c r="B48" s="163" t="s">
        <v>39</v>
      </c>
      <c r="C48" s="164"/>
      <c r="D48" s="164"/>
      <c r="E48" s="164"/>
      <c r="F48" s="164"/>
      <c r="G48" s="164"/>
    </row>
    <row r="49" spans="2:7" x14ac:dyDescent="0.25">
      <c r="B49" s="163" t="s">
        <v>23</v>
      </c>
      <c r="C49" s="164"/>
      <c r="D49" s="164"/>
      <c r="E49" s="164"/>
      <c r="F49" s="164"/>
      <c r="G49" s="164"/>
    </row>
    <row r="50" spans="2:7" x14ac:dyDescent="0.25"/>
    <row r="51" spans="2:7" x14ac:dyDescent="0.25"/>
    <row r="52" spans="2:7" x14ac:dyDescent="0.25"/>
    <row r="53" spans="2:7" x14ac:dyDescent="0.25"/>
    <row r="54" spans="2:7" x14ac:dyDescent="0.25"/>
    <row r="55" spans="2:7" x14ac:dyDescent="0.25"/>
    <row r="56" spans="2:7" x14ac:dyDescent="0.25"/>
    <row r="57" spans="2:7" x14ac:dyDescent="0.25"/>
    <row r="58" spans="2:7" x14ac:dyDescent="0.25"/>
    <row r="59" spans="2:7" x14ac:dyDescent="0.25"/>
    <row r="60" spans="2:7" x14ac:dyDescent="0.25"/>
    <row r="61" spans="2:7" x14ac:dyDescent="0.25"/>
    <row r="62" spans="2:7" x14ac:dyDescent="0.25"/>
    <row r="63" spans="2:7" x14ac:dyDescent="0.25"/>
    <row r="64" spans="2: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20">
    <mergeCell ref="B47:G47"/>
    <mergeCell ref="B33:D33"/>
    <mergeCell ref="B35:G35"/>
    <mergeCell ref="E33:F33"/>
    <mergeCell ref="B49:G49"/>
    <mergeCell ref="B48:G48"/>
    <mergeCell ref="C44:F44"/>
    <mergeCell ref="C45:F45"/>
    <mergeCell ref="C46:F46"/>
    <mergeCell ref="B16:D16"/>
    <mergeCell ref="D5:E5"/>
    <mergeCell ref="D6:E6"/>
    <mergeCell ref="D8:E8"/>
    <mergeCell ref="C9:F9"/>
    <mergeCell ref="D10:E10"/>
    <mergeCell ref="E30:F30"/>
    <mergeCell ref="B32:D32"/>
    <mergeCell ref="E32:F32"/>
    <mergeCell ref="C18:F18"/>
    <mergeCell ref="B20: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99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2" spans="2:8" x14ac:dyDescent="0.25"/>
    <row r="3" spans="2:8" x14ac:dyDescent="0.25">
      <c r="B3" t="s">
        <v>0</v>
      </c>
      <c r="D3" s="1">
        <v>3</v>
      </c>
    </row>
    <row r="4" spans="2:8" x14ac:dyDescent="0.25"/>
    <row r="5" spans="2:8" x14ac:dyDescent="0.25">
      <c r="D5" s="163" t="s">
        <v>1</v>
      </c>
      <c r="E5" s="164"/>
    </row>
    <row r="6" spans="2:8" x14ac:dyDescent="0.25">
      <c r="D6" s="163" t="s">
        <v>2</v>
      </c>
      <c r="E6" s="164"/>
    </row>
    <row r="7" spans="2:8" x14ac:dyDescent="0.25"/>
    <row r="8" spans="2:8" x14ac:dyDescent="0.25">
      <c r="D8" s="163" t="s">
        <v>3</v>
      </c>
      <c r="E8" s="164"/>
    </row>
    <row r="9" spans="2:8" x14ac:dyDescent="0.25">
      <c r="C9" s="171" t="s">
        <v>4</v>
      </c>
      <c r="D9" s="155"/>
      <c r="E9" s="155"/>
      <c r="F9" s="155"/>
    </row>
    <row r="10" spans="2:8" x14ac:dyDescent="0.25">
      <c r="D10" s="163" t="s">
        <v>5</v>
      </c>
      <c r="E10" s="164"/>
    </row>
    <row r="11" spans="2:8" x14ac:dyDescent="0.25">
      <c r="C11" t="s">
        <v>6</v>
      </c>
    </row>
    <row r="12" spans="2:8" x14ac:dyDescent="0.25"/>
    <row r="13" spans="2:8" x14ac:dyDescent="0.25">
      <c r="B13" t="s">
        <v>7</v>
      </c>
    </row>
    <row r="14" spans="2:8" x14ac:dyDescent="0.25">
      <c r="B14" t="s">
        <v>9</v>
      </c>
    </row>
    <row r="15" spans="2:8" x14ac:dyDescent="0.25"/>
    <row r="16" spans="2:8" x14ac:dyDescent="0.25">
      <c r="B16" s="170" t="s">
        <v>8</v>
      </c>
      <c r="C16" s="168"/>
      <c r="D16" s="168"/>
      <c r="E16" s="3">
        <v>13</v>
      </c>
      <c r="F16" s="4" t="s">
        <v>10</v>
      </c>
      <c r="G16" s="5">
        <f>SUM(E16*23333.333)</f>
        <v>303333.32899999997</v>
      </c>
      <c r="H16" s="6"/>
    </row>
    <row r="17" spans="2:7" x14ac:dyDescent="0.25"/>
    <row r="18" spans="2:7" x14ac:dyDescent="0.25">
      <c r="C18" s="163" t="s">
        <v>11</v>
      </c>
      <c r="D18" s="164"/>
      <c r="E18" s="164"/>
      <c r="F18" s="164"/>
    </row>
    <row r="19" spans="2:7" ht="30" customHeight="1" x14ac:dyDescent="0.25">
      <c r="B19" s="7" t="s">
        <v>12</v>
      </c>
      <c r="C19" s="7" t="s">
        <v>13</v>
      </c>
      <c r="D19" s="7" t="s">
        <v>14</v>
      </c>
      <c r="E19" s="7" t="s">
        <v>15</v>
      </c>
      <c r="F19" s="7" t="s">
        <v>16</v>
      </c>
      <c r="G19" s="7" t="s">
        <v>17</v>
      </c>
    </row>
    <row r="20" spans="2:7" x14ac:dyDescent="0.25">
      <c r="B20" s="172"/>
      <c r="C20" s="146"/>
      <c r="D20" s="146"/>
      <c r="E20" s="146"/>
      <c r="F20" s="146"/>
      <c r="G20" s="146"/>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70" t="s">
        <v>18</v>
      </c>
      <c r="F30" s="166"/>
      <c r="G30" s="5">
        <f>SUM(G21:G28)</f>
        <v>0</v>
      </c>
    </row>
    <row r="31" spans="2:7" x14ac:dyDescent="0.25"/>
    <row r="32" spans="2:7" x14ac:dyDescent="0.25">
      <c r="B32" s="167" t="s">
        <v>19</v>
      </c>
      <c r="C32" s="168"/>
      <c r="D32" s="166"/>
      <c r="E32" s="165">
        <f>SUM(G16+G30)</f>
        <v>303333.32899999997</v>
      </c>
      <c r="F32" s="166"/>
    </row>
    <row r="33" spans="2:7" x14ac:dyDescent="0.25">
      <c r="B33" s="167"/>
      <c r="C33" s="168"/>
      <c r="D33" s="166"/>
      <c r="E33" s="165"/>
      <c r="F33" s="166"/>
    </row>
    <row r="34" spans="2:7" x14ac:dyDescent="0.25"/>
    <row r="35" spans="2:7" x14ac:dyDescent="0.25">
      <c r="B35" s="169" t="s">
        <v>20</v>
      </c>
      <c r="C35" s="168"/>
      <c r="D35" s="168"/>
      <c r="E35" s="168"/>
      <c r="F35" s="168"/>
      <c r="G35" s="166"/>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71" t="s">
        <v>4</v>
      </c>
      <c r="D44" s="155"/>
      <c r="E44" s="155"/>
      <c r="F44" s="155"/>
    </row>
    <row r="45" spans="2:7" x14ac:dyDescent="0.25">
      <c r="C45" s="163" t="s">
        <v>5</v>
      </c>
      <c r="D45" s="164"/>
      <c r="E45" s="164"/>
      <c r="F45" s="164"/>
    </row>
    <row r="46" spans="2:7" x14ac:dyDescent="0.25">
      <c r="B46" s="163" t="s">
        <v>24</v>
      </c>
      <c r="C46" s="164"/>
      <c r="D46" s="164"/>
      <c r="E46" s="164"/>
      <c r="F46" s="164"/>
      <c r="G46" s="164"/>
    </row>
    <row r="47" spans="2:7" x14ac:dyDescent="0.25">
      <c r="B47" s="163" t="s">
        <v>25</v>
      </c>
      <c r="C47" s="164"/>
      <c r="D47" s="164"/>
      <c r="E47" s="164"/>
      <c r="F47" s="164"/>
      <c r="G47" s="164"/>
    </row>
    <row r="48" spans="2:7" x14ac:dyDescent="0.25">
      <c r="B48" s="163" t="s">
        <v>23</v>
      </c>
      <c r="C48" s="164"/>
      <c r="D48" s="164"/>
      <c r="E48" s="164"/>
      <c r="F48" s="164"/>
      <c r="G48" s="164"/>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sheetData>
  <mergeCells count="19">
    <mergeCell ref="C9:F9"/>
    <mergeCell ref="D10:E10"/>
    <mergeCell ref="D5:E5"/>
    <mergeCell ref="D6:E6"/>
    <mergeCell ref="D8:E8"/>
    <mergeCell ref="B16:D16"/>
    <mergeCell ref="C18:F18"/>
    <mergeCell ref="B47:G47"/>
    <mergeCell ref="C45:F45"/>
    <mergeCell ref="B46:G46"/>
    <mergeCell ref="B33:D33"/>
    <mergeCell ref="E33:F33"/>
    <mergeCell ref="B20:G20"/>
    <mergeCell ref="B48:G48"/>
    <mergeCell ref="E32:F32"/>
    <mergeCell ref="B32:D32"/>
    <mergeCell ref="B35:G35"/>
    <mergeCell ref="E30:F30"/>
    <mergeCell ref="C44:F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973"/>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2" spans="2:8" x14ac:dyDescent="0.25"/>
    <row r="3" spans="2:8" x14ac:dyDescent="0.25">
      <c r="B3" s="66" t="s">
        <v>0</v>
      </c>
      <c r="D3" s="67">
        <v>15</v>
      </c>
    </row>
    <row r="4" spans="2:8" x14ac:dyDescent="0.25"/>
    <row r="5" spans="2:8" x14ac:dyDescent="0.25">
      <c r="D5" s="179" t="s">
        <v>1</v>
      </c>
      <c r="E5" s="180"/>
    </row>
    <row r="6" spans="2:8" x14ac:dyDescent="0.25">
      <c r="D6" s="179" t="s">
        <v>2</v>
      </c>
      <c r="E6" s="180"/>
    </row>
    <row r="7" spans="2:8" x14ac:dyDescent="0.25"/>
    <row r="8" spans="2:8" x14ac:dyDescent="0.25">
      <c r="D8" s="179" t="s">
        <v>3</v>
      </c>
      <c r="E8" s="180"/>
    </row>
    <row r="9" spans="2:8" x14ac:dyDescent="0.25">
      <c r="C9" s="181" t="s">
        <v>53</v>
      </c>
      <c r="D9" s="182"/>
      <c r="E9" s="182"/>
      <c r="F9" s="182"/>
    </row>
    <row r="10" spans="2:8" x14ac:dyDescent="0.25">
      <c r="D10" s="179" t="s">
        <v>92</v>
      </c>
      <c r="E10" s="180"/>
    </row>
    <row r="11" spans="2:8" x14ac:dyDescent="0.25">
      <c r="D11" s="66" t="s">
        <v>72</v>
      </c>
    </row>
    <row r="12" spans="2:8" x14ac:dyDescent="0.25"/>
    <row r="13" spans="2:8" ht="15" customHeight="1" x14ac:dyDescent="0.25">
      <c r="B13" s="136" t="s">
        <v>123</v>
      </c>
      <c r="C13" s="195"/>
      <c r="D13" s="195"/>
      <c r="E13" s="195"/>
      <c r="F13" s="195"/>
      <c r="G13" s="195"/>
      <c r="H13" s="195"/>
    </row>
    <row r="14" spans="2:8" x14ac:dyDescent="0.25">
      <c r="B14" s="195"/>
      <c r="C14" s="195"/>
      <c r="D14" s="195"/>
      <c r="E14" s="195"/>
      <c r="F14" s="195"/>
      <c r="G14" s="195"/>
      <c r="H14" s="195"/>
    </row>
    <row r="15" spans="2:8" x14ac:dyDescent="0.25"/>
    <row r="16" spans="2:8" x14ac:dyDescent="0.25">
      <c r="B16" s="199" t="s">
        <v>8</v>
      </c>
      <c r="C16" s="174"/>
      <c r="D16" s="174"/>
      <c r="E16" s="68">
        <v>18</v>
      </c>
      <c r="F16" s="69" t="s">
        <v>10</v>
      </c>
      <c r="G16" s="70">
        <f>SUM(E16*23333.333)</f>
        <v>419999.99399999995</v>
      </c>
      <c r="H16" s="71"/>
    </row>
    <row r="17" spans="2:7" x14ac:dyDescent="0.25">
      <c r="B17" s="175" t="s">
        <v>83</v>
      </c>
      <c r="C17" s="196"/>
      <c r="D17" s="196"/>
      <c r="E17" s="197"/>
      <c r="F17" s="198"/>
      <c r="G17" s="72">
        <v>105200</v>
      </c>
    </row>
    <row r="18" spans="2:7" x14ac:dyDescent="0.25">
      <c r="B18" s="73"/>
      <c r="C18" s="74"/>
      <c r="D18" s="74"/>
      <c r="E18" s="73"/>
      <c r="F18" s="73"/>
    </row>
    <row r="19" spans="2:7" x14ac:dyDescent="0.25">
      <c r="B19" s="175" t="s">
        <v>11</v>
      </c>
      <c r="C19" s="175"/>
      <c r="D19" s="175"/>
      <c r="E19" s="175"/>
      <c r="F19" s="175"/>
      <c r="G19" s="175"/>
    </row>
    <row r="20" spans="2:7" ht="30" customHeight="1" x14ac:dyDescent="0.25">
      <c r="B20" s="75" t="s">
        <v>76</v>
      </c>
      <c r="C20" s="76" t="s">
        <v>13</v>
      </c>
      <c r="D20" s="76" t="s">
        <v>14</v>
      </c>
      <c r="E20" s="76" t="s">
        <v>15</v>
      </c>
      <c r="F20" s="76" t="s">
        <v>16</v>
      </c>
      <c r="G20" s="76" t="s">
        <v>17</v>
      </c>
    </row>
    <row r="21" spans="2:7" x14ac:dyDescent="0.25">
      <c r="B21" s="173"/>
      <c r="C21" s="174"/>
      <c r="D21" s="174"/>
      <c r="E21" s="174"/>
      <c r="F21" s="174"/>
      <c r="G21" s="174"/>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0" spans="2:7" x14ac:dyDescent="0.25"/>
    <row r="31" spans="2:7" x14ac:dyDescent="0.25">
      <c r="E31" s="193" t="s">
        <v>18</v>
      </c>
      <c r="F31" s="192"/>
      <c r="G31" s="80">
        <f>SUM(G22:G29)</f>
        <v>387500</v>
      </c>
    </row>
    <row r="32" spans="2:7" x14ac:dyDescent="0.25"/>
    <row r="33" spans="2:9" x14ac:dyDescent="0.25">
      <c r="B33" s="185" t="s">
        <v>19</v>
      </c>
      <c r="C33" s="185"/>
      <c r="D33" s="185"/>
      <c r="E33" s="185"/>
      <c r="F33" s="186">
        <f>SUM(G16+G17+G31)</f>
        <v>912699.99399999995</v>
      </c>
      <c r="G33" s="186"/>
    </row>
    <row r="34" spans="2:9" x14ac:dyDescent="0.25">
      <c r="B34" s="179"/>
      <c r="C34" s="182"/>
      <c r="D34" s="182"/>
      <c r="E34" s="194"/>
      <c r="F34" s="182"/>
    </row>
    <row r="35" spans="2:9" x14ac:dyDescent="0.25">
      <c r="B35" s="73"/>
      <c r="C35" s="74"/>
      <c r="D35" s="74"/>
      <c r="E35" s="81"/>
      <c r="F35" s="74"/>
    </row>
    <row r="36" spans="2:9" x14ac:dyDescent="0.25">
      <c r="B36" s="190" t="s">
        <v>20</v>
      </c>
      <c r="C36" s="191"/>
      <c r="D36" s="191"/>
      <c r="E36" s="191"/>
      <c r="F36" s="191"/>
      <c r="G36" s="192"/>
    </row>
    <row r="37" spans="2:9" ht="15" customHeight="1" x14ac:dyDescent="0.25">
      <c r="G37" s="82"/>
    </row>
    <row r="38" spans="2:9" x14ac:dyDescent="0.25">
      <c r="B38" s="188" t="s">
        <v>78</v>
      </c>
      <c r="C38" s="188"/>
      <c r="D38" s="188"/>
      <c r="E38" s="188"/>
      <c r="F38" s="188"/>
      <c r="G38" s="188"/>
      <c r="H38" s="188"/>
    </row>
    <row r="39" spans="2:9" x14ac:dyDescent="0.25">
      <c r="B39" s="188"/>
      <c r="C39" s="188"/>
      <c r="D39" s="188"/>
      <c r="E39" s="188"/>
      <c r="F39" s="188"/>
      <c r="G39" s="188"/>
      <c r="H39" s="188"/>
    </row>
    <row r="40" spans="2:9" x14ac:dyDescent="0.25">
      <c r="B40" s="188"/>
      <c r="C40" s="188"/>
      <c r="D40" s="188"/>
      <c r="E40" s="188"/>
      <c r="F40" s="188"/>
      <c r="G40" s="188"/>
      <c r="H40" s="188"/>
    </row>
    <row r="41" spans="2:9" x14ac:dyDescent="0.25">
      <c r="B41" s="73"/>
      <c r="C41" s="74"/>
      <c r="D41" s="74"/>
      <c r="E41" s="81"/>
      <c r="F41" s="74"/>
    </row>
    <row r="42" spans="2:9" x14ac:dyDescent="0.25">
      <c r="B42" s="176" t="s">
        <v>79</v>
      </c>
      <c r="C42" s="176"/>
      <c r="D42" s="176"/>
      <c r="E42" s="176"/>
      <c r="F42" s="177">
        <v>210400</v>
      </c>
      <c r="G42" s="178"/>
    </row>
    <row r="43" spans="2:9" x14ac:dyDescent="0.25">
      <c r="B43" s="176" t="s">
        <v>80</v>
      </c>
      <c r="C43" s="176"/>
      <c r="D43" s="176"/>
      <c r="E43" s="176"/>
      <c r="F43" s="177">
        <v>34699</v>
      </c>
      <c r="G43" s="178"/>
    </row>
    <row r="44" spans="2:9" x14ac:dyDescent="0.25">
      <c r="B44" s="176" t="s">
        <v>81</v>
      </c>
      <c r="C44" s="176"/>
      <c r="D44" s="176"/>
      <c r="E44" s="176"/>
      <c r="F44" s="183">
        <f>+F42+F43</f>
        <v>245099</v>
      </c>
      <c r="G44" s="184"/>
    </row>
    <row r="45" spans="2:9" x14ac:dyDescent="0.25"/>
    <row r="46" spans="2:9" x14ac:dyDescent="0.25">
      <c r="B46" s="185" t="s">
        <v>17</v>
      </c>
      <c r="C46" s="185"/>
      <c r="D46" s="185"/>
      <c r="E46" s="185"/>
      <c r="F46" s="186">
        <f>+F33-F44</f>
        <v>667600.99399999995</v>
      </c>
      <c r="G46" s="186"/>
    </row>
    <row r="47" spans="2:9" x14ac:dyDescent="0.25"/>
    <row r="48" spans="2:9" ht="15" customHeight="1" x14ac:dyDescent="0.25">
      <c r="B48" s="187"/>
      <c r="C48" s="187"/>
      <c r="D48" s="187"/>
      <c r="E48" s="187"/>
      <c r="F48" s="187"/>
      <c r="G48" s="187"/>
      <c r="I48" s="83"/>
    </row>
    <row r="49" spans="2:9" x14ac:dyDescent="0.25">
      <c r="B49" s="188" t="s">
        <v>90</v>
      </c>
      <c r="C49" s="188"/>
      <c r="D49" s="188"/>
      <c r="E49" s="188"/>
      <c r="F49" s="188"/>
      <c r="G49" s="188"/>
      <c r="H49" s="188"/>
      <c r="I49" s="83"/>
    </row>
    <row r="50" spans="2:9" ht="64.5" customHeight="1" x14ac:dyDescent="0.25">
      <c r="B50" s="188"/>
      <c r="C50" s="188"/>
      <c r="D50" s="188"/>
      <c r="E50" s="188"/>
      <c r="F50" s="188"/>
      <c r="G50" s="188"/>
      <c r="H50" s="188"/>
      <c r="I50" s="83"/>
    </row>
    <row r="51" spans="2:9" x14ac:dyDescent="0.25">
      <c r="B51" s="188"/>
      <c r="C51" s="188"/>
      <c r="D51" s="188"/>
      <c r="E51" s="188"/>
      <c r="F51" s="188"/>
      <c r="G51" s="188"/>
      <c r="H51" s="188"/>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81" t="s">
        <v>53</v>
      </c>
      <c r="D56" s="182"/>
      <c r="E56" s="182"/>
      <c r="F56" s="182"/>
    </row>
    <row r="57" spans="2:9" x14ac:dyDescent="0.25">
      <c r="C57" s="179" t="s">
        <v>92</v>
      </c>
      <c r="D57" s="180"/>
      <c r="E57" s="180"/>
      <c r="F57" s="180"/>
    </row>
    <row r="58" spans="2:9" x14ac:dyDescent="0.25">
      <c r="C58" s="189" t="s">
        <v>55</v>
      </c>
      <c r="D58" s="180"/>
      <c r="E58" s="180"/>
      <c r="F58" s="180"/>
    </row>
    <row r="59" spans="2:9" x14ac:dyDescent="0.25">
      <c r="B59" s="179" t="s">
        <v>23</v>
      </c>
      <c r="C59" s="180"/>
      <c r="D59" s="180"/>
      <c r="E59" s="180"/>
      <c r="F59" s="180"/>
      <c r="G59" s="180"/>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sheetData>
  <mergeCells count="32">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975"/>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2" spans="2:8" x14ac:dyDescent="0.25"/>
    <row r="3" spans="2:8" x14ac:dyDescent="0.25">
      <c r="B3" s="13" t="s">
        <v>0</v>
      </c>
      <c r="D3" s="34">
        <v>4</v>
      </c>
    </row>
    <row r="4" spans="2:8" x14ac:dyDescent="0.25"/>
    <row r="5" spans="2:8" x14ac:dyDescent="0.25">
      <c r="D5" s="154" t="s">
        <v>1</v>
      </c>
      <c r="E5" s="153"/>
    </row>
    <row r="6" spans="2:8" x14ac:dyDescent="0.25">
      <c r="D6" s="154" t="s">
        <v>2</v>
      </c>
      <c r="E6" s="153"/>
    </row>
    <row r="7" spans="2:8" x14ac:dyDescent="0.25"/>
    <row r="8" spans="2:8" x14ac:dyDescent="0.25">
      <c r="D8" s="154" t="s">
        <v>3</v>
      </c>
      <c r="E8" s="153"/>
    </row>
    <row r="9" spans="2:8" x14ac:dyDescent="0.25">
      <c r="C9" s="160" t="s">
        <v>100</v>
      </c>
      <c r="D9" s="155"/>
      <c r="E9" s="155"/>
      <c r="F9" s="155"/>
    </row>
    <row r="10" spans="2:8" x14ac:dyDescent="0.25">
      <c r="D10" s="154" t="s">
        <v>101</v>
      </c>
      <c r="E10" s="153"/>
    </row>
    <row r="11" spans="2:8" x14ac:dyDescent="0.25">
      <c r="D11" s="13" t="s">
        <v>61</v>
      </c>
    </row>
    <row r="12" spans="2:8" x14ac:dyDescent="0.25"/>
    <row r="13" spans="2:8" ht="15" customHeight="1" x14ac:dyDescent="0.25">
      <c r="B13" s="136" t="s">
        <v>109</v>
      </c>
      <c r="C13" s="136"/>
      <c r="D13" s="136"/>
      <c r="E13" s="136"/>
      <c r="F13" s="136"/>
      <c r="G13" s="136"/>
      <c r="H13" s="136"/>
    </row>
    <row r="14" spans="2:8" x14ac:dyDescent="0.25">
      <c r="B14" s="136"/>
      <c r="C14" s="136"/>
      <c r="D14" s="136"/>
      <c r="E14" s="136"/>
      <c r="F14" s="136"/>
      <c r="G14" s="136"/>
      <c r="H14" s="136"/>
    </row>
    <row r="15" spans="2:8" x14ac:dyDescent="0.25"/>
    <row r="16" spans="2:8" x14ac:dyDescent="0.25">
      <c r="B16" s="145" t="s">
        <v>8</v>
      </c>
      <c r="C16" s="146"/>
      <c r="D16" s="146"/>
      <c r="E16" s="35">
        <v>5</v>
      </c>
      <c r="F16" s="36" t="s">
        <v>10</v>
      </c>
      <c r="G16" s="37">
        <f>SUM(E16*23333.333)</f>
        <v>116666.66499999999</v>
      </c>
      <c r="H16" s="38"/>
    </row>
    <row r="17" spans="2:7" x14ac:dyDescent="0.25">
      <c r="B17" s="141" t="s">
        <v>83</v>
      </c>
      <c r="C17" s="142"/>
      <c r="D17" s="142"/>
      <c r="E17" s="143"/>
      <c r="F17" s="144"/>
      <c r="G17" s="53">
        <v>105200</v>
      </c>
    </row>
    <row r="18" spans="2:7" x14ac:dyDescent="0.25">
      <c r="B18" s="24"/>
      <c r="C18" s="21"/>
      <c r="D18" s="21"/>
      <c r="E18" s="24"/>
      <c r="F18" s="24"/>
    </row>
    <row r="19" spans="2:7" x14ac:dyDescent="0.25">
      <c r="B19" s="141" t="s">
        <v>11</v>
      </c>
      <c r="C19" s="141"/>
      <c r="D19" s="141"/>
      <c r="E19" s="141"/>
      <c r="F19" s="141"/>
      <c r="G19" s="141"/>
    </row>
    <row r="20" spans="2:7" ht="30" customHeight="1" x14ac:dyDescent="0.25">
      <c r="B20" s="49" t="s">
        <v>76</v>
      </c>
      <c r="C20" s="50" t="s">
        <v>13</v>
      </c>
      <c r="D20" s="50" t="s">
        <v>14</v>
      </c>
      <c r="E20" s="50" t="s">
        <v>15</v>
      </c>
      <c r="F20" s="50" t="s">
        <v>16</v>
      </c>
      <c r="G20" s="50" t="s">
        <v>17</v>
      </c>
    </row>
    <row r="21" spans="2:7" x14ac:dyDescent="0.25">
      <c r="B21" s="147"/>
      <c r="C21" s="146"/>
      <c r="D21" s="146"/>
      <c r="E21" s="146"/>
      <c r="F21" s="146"/>
      <c r="G21" s="146"/>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8" t="s">
        <v>18</v>
      </c>
      <c r="F31" s="149"/>
      <c r="G31" s="26">
        <f>SUM(G22:G29)</f>
        <v>0</v>
      </c>
    </row>
    <row r="32" spans="2:7" x14ac:dyDescent="0.25"/>
    <row r="33" spans="2:8" x14ac:dyDescent="0.25">
      <c r="B33" s="140" t="s">
        <v>19</v>
      </c>
      <c r="C33" s="140"/>
      <c r="D33" s="140"/>
      <c r="E33" s="140"/>
      <c r="F33" s="139">
        <f>SUM(G16+G17+G31)</f>
        <v>221866.66499999998</v>
      </c>
      <c r="G33" s="139"/>
    </row>
    <row r="34" spans="2:8" x14ac:dyDescent="0.25">
      <c r="B34" s="154"/>
      <c r="C34" s="155"/>
      <c r="D34" s="155"/>
      <c r="E34" s="156"/>
      <c r="F34" s="155"/>
    </row>
    <row r="35" spans="2:8" x14ac:dyDescent="0.25">
      <c r="B35" s="24"/>
      <c r="C35" s="21"/>
      <c r="D35" s="21"/>
      <c r="E35" s="44"/>
      <c r="F35" s="21"/>
    </row>
    <row r="36" spans="2:8" x14ac:dyDescent="0.25">
      <c r="B36" s="157" t="s">
        <v>20</v>
      </c>
      <c r="C36" s="158"/>
      <c r="D36" s="158"/>
      <c r="E36" s="158"/>
      <c r="F36" s="158"/>
      <c r="G36" s="149"/>
    </row>
    <row r="37" spans="2:8" x14ac:dyDescent="0.25">
      <c r="G37" s="45"/>
    </row>
    <row r="38" spans="2:8" ht="15" customHeight="1" x14ac:dyDescent="0.25">
      <c r="B38" s="137" t="s">
        <v>78</v>
      </c>
      <c r="C38" s="137"/>
      <c r="D38" s="137"/>
      <c r="E38" s="137"/>
      <c r="F38" s="137"/>
      <c r="G38" s="137"/>
      <c r="H38" s="137"/>
    </row>
    <row r="39" spans="2:8" x14ac:dyDescent="0.25">
      <c r="B39" s="137"/>
      <c r="C39" s="137"/>
      <c r="D39" s="137"/>
      <c r="E39" s="137"/>
      <c r="F39" s="137"/>
      <c r="G39" s="137"/>
      <c r="H39" s="137"/>
    </row>
    <row r="40" spans="2:8" x14ac:dyDescent="0.25">
      <c r="B40" s="137"/>
      <c r="C40" s="137"/>
      <c r="D40" s="137"/>
      <c r="E40" s="137"/>
      <c r="F40" s="137"/>
      <c r="G40" s="137"/>
      <c r="H40" s="137"/>
    </row>
    <row r="41" spans="2:8" x14ac:dyDescent="0.25">
      <c r="B41" s="24"/>
      <c r="C41" s="21"/>
      <c r="D41" s="21"/>
      <c r="E41" s="44"/>
      <c r="F41" s="21"/>
    </row>
    <row r="42" spans="2:8" x14ac:dyDescent="0.25">
      <c r="B42" s="138" t="s">
        <v>79</v>
      </c>
      <c r="C42" s="138"/>
      <c r="D42" s="138"/>
      <c r="E42" s="138"/>
      <c r="F42" s="150">
        <v>210400</v>
      </c>
      <c r="G42" s="151"/>
    </row>
    <row r="43" spans="2:8" x14ac:dyDescent="0.25">
      <c r="B43" s="138" t="s">
        <v>80</v>
      </c>
      <c r="C43" s="138"/>
      <c r="D43" s="138"/>
      <c r="E43" s="138"/>
      <c r="F43" s="150">
        <v>0</v>
      </c>
      <c r="G43" s="151"/>
    </row>
    <row r="44" spans="2:8" x14ac:dyDescent="0.25">
      <c r="B44" s="138" t="s">
        <v>81</v>
      </c>
      <c r="C44" s="138"/>
      <c r="D44" s="138"/>
      <c r="E44" s="138"/>
      <c r="F44" s="161">
        <f>+F42+F43</f>
        <v>210400</v>
      </c>
      <c r="G44" s="162"/>
    </row>
    <row r="45" spans="2:8" x14ac:dyDescent="0.25"/>
    <row r="46" spans="2:8" x14ac:dyDescent="0.25">
      <c r="B46" s="140" t="s">
        <v>17</v>
      </c>
      <c r="C46" s="140"/>
      <c r="D46" s="140"/>
      <c r="E46" s="140"/>
      <c r="F46" s="139">
        <f>+F33-F44</f>
        <v>11466.664999999979</v>
      </c>
      <c r="G46" s="139"/>
    </row>
    <row r="47" spans="2:8" x14ac:dyDescent="0.25"/>
    <row r="48" spans="2:8" x14ac:dyDescent="0.25">
      <c r="B48" s="159"/>
      <c r="C48" s="159"/>
      <c r="D48" s="159"/>
      <c r="E48" s="159"/>
      <c r="F48" s="159"/>
      <c r="G48" s="159"/>
    </row>
    <row r="49" spans="2:9" ht="15" customHeight="1" x14ac:dyDescent="0.25">
      <c r="B49" s="137" t="s">
        <v>90</v>
      </c>
      <c r="C49" s="137"/>
      <c r="D49" s="137"/>
      <c r="E49" s="137"/>
      <c r="F49" s="137"/>
      <c r="G49" s="137"/>
      <c r="H49" s="137"/>
      <c r="I49" s="33"/>
    </row>
    <row r="50" spans="2:9" x14ac:dyDescent="0.25">
      <c r="B50" s="137"/>
      <c r="C50" s="137"/>
      <c r="D50" s="137"/>
      <c r="E50" s="137"/>
      <c r="F50" s="137"/>
      <c r="G50" s="137"/>
      <c r="H50" s="137"/>
      <c r="I50" s="33"/>
    </row>
    <row r="51" spans="2:9" ht="66" customHeight="1" x14ac:dyDescent="0.25">
      <c r="B51" s="137"/>
      <c r="C51" s="137"/>
      <c r="D51" s="137"/>
      <c r="E51" s="137"/>
      <c r="F51" s="137"/>
      <c r="G51" s="137"/>
      <c r="H51" s="137"/>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60" t="s">
        <v>100</v>
      </c>
      <c r="D56" s="155"/>
      <c r="E56" s="155"/>
      <c r="F56" s="155"/>
    </row>
    <row r="57" spans="2:9" x14ac:dyDescent="0.25">
      <c r="D57" s="154" t="s">
        <v>101</v>
      </c>
      <c r="E57" s="153"/>
    </row>
    <row r="58" spans="2:9" x14ac:dyDescent="0.25">
      <c r="C58" s="152" t="s">
        <v>103</v>
      </c>
      <c r="D58" s="153"/>
      <c r="E58" s="153"/>
      <c r="F58" s="153"/>
    </row>
    <row r="59" spans="2:9" x14ac:dyDescent="0.25">
      <c r="B59" s="154" t="s">
        <v>23</v>
      </c>
      <c r="C59" s="153"/>
      <c r="D59" s="153"/>
      <c r="E59" s="153"/>
      <c r="F59" s="153"/>
      <c r="G59" s="153"/>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975"/>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2</v>
      </c>
    </row>
    <row r="4" spans="2:8" x14ac:dyDescent="0.25"/>
    <row r="5" spans="2:8" x14ac:dyDescent="0.25">
      <c r="D5" s="154" t="s">
        <v>1</v>
      </c>
      <c r="E5" s="153"/>
    </row>
    <row r="6" spans="2:8" x14ac:dyDescent="0.25">
      <c r="D6" s="154" t="s">
        <v>2</v>
      </c>
      <c r="E6" s="153"/>
    </row>
    <row r="7" spans="2:8" x14ac:dyDescent="0.25"/>
    <row r="8" spans="2:8" x14ac:dyDescent="0.25">
      <c r="D8" s="154" t="s">
        <v>3</v>
      </c>
      <c r="E8" s="153"/>
    </row>
    <row r="9" spans="2:8" x14ac:dyDescent="0.25">
      <c r="C9" s="160" t="s">
        <v>112</v>
      </c>
      <c r="D9" s="155"/>
      <c r="E9" s="155"/>
      <c r="F9" s="155"/>
    </row>
    <row r="10" spans="2:8" x14ac:dyDescent="0.25">
      <c r="D10" s="154" t="s">
        <v>113</v>
      </c>
      <c r="E10" s="153"/>
    </row>
    <row r="11" spans="2:8" x14ac:dyDescent="0.25">
      <c r="D11" s="13" t="s">
        <v>117</v>
      </c>
    </row>
    <row r="12" spans="2:8" x14ac:dyDescent="0.25"/>
    <row r="13" spans="2:8" ht="15" customHeight="1" x14ac:dyDescent="0.25">
      <c r="B13" s="136" t="s">
        <v>118</v>
      </c>
      <c r="C13" s="136"/>
      <c r="D13" s="136"/>
      <c r="E13" s="136"/>
      <c r="F13" s="136"/>
      <c r="G13" s="136"/>
      <c r="H13" s="136"/>
    </row>
    <row r="14" spans="2:8" x14ac:dyDescent="0.25">
      <c r="B14" s="136"/>
      <c r="C14" s="136"/>
      <c r="D14" s="136"/>
      <c r="E14" s="136"/>
      <c r="F14" s="136"/>
      <c r="G14" s="136"/>
      <c r="H14" s="136"/>
    </row>
    <row r="15" spans="2:8" x14ac:dyDescent="0.25"/>
    <row r="16" spans="2:8" x14ac:dyDescent="0.25">
      <c r="B16" s="145" t="s">
        <v>8</v>
      </c>
      <c r="C16" s="146"/>
      <c r="D16" s="146"/>
      <c r="E16" s="35">
        <v>9</v>
      </c>
      <c r="F16" s="36" t="s">
        <v>10</v>
      </c>
      <c r="G16" s="37">
        <f>SUM(E16*23333.333)</f>
        <v>209999.99699999997</v>
      </c>
      <c r="H16" s="38"/>
    </row>
    <row r="17" spans="2:7" x14ac:dyDescent="0.25">
      <c r="B17" s="141" t="s">
        <v>83</v>
      </c>
      <c r="C17" s="142"/>
      <c r="D17" s="142"/>
      <c r="E17" s="143"/>
      <c r="F17" s="144"/>
      <c r="G17" s="53">
        <v>105200</v>
      </c>
    </row>
    <row r="18" spans="2:7" x14ac:dyDescent="0.25">
      <c r="B18" s="24"/>
      <c r="C18" s="21"/>
      <c r="D18" s="21"/>
      <c r="E18" s="24"/>
      <c r="F18" s="24"/>
    </row>
    <row r="19" spans="2:7" x14ac:dyDescent="0.25">
      <c r="B19" s="141" t="s">
        <v>11</v>
      </c>
      <c r="C19" s="141"/>
      <c r="D19" s="141"/>
      <c r="E19" s="141"/>
      <c r="F19" s="141"/>
      <c r="G19" s="141"/>
    </row>
    <row r="20" spans="2:7" ht="30" customHeight="1" x14ac:dyDescent="0.25">
      <c r="B20" s="49" t="s">
        <v>76</v>
      </c>
      <c r="C20" s="50" t="s">
        <v>13</v>
      </c>
      <c r="D20" s="50" t="s">
        <v>14</v>
      </c>
      <c r="E20" s="50" t="s">
        <v>15</v>
      </c>
      <c r="F20" s="50" t="s">
        <v>16</v>
      </c>
      <c r="G20" s="50" t="s">
        <v>17</v>
      </c>
    </row>
    <row r="21" spans="2:7" x14ac:dyDescent="0.25">
      <c r="B21" s="147"/>
      <c r="C21" s="146"/>
      <c r="D21" s="146"/>
      <c r="E21" s="146"/>
      <c r="F21" s="146"/>
      <c r="G21" s="146"/>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8" t="s">
        <v>18</v>
      </c>
      <c r="F31" s="149"/>
      <c r="G31" s="26">
        <f>SUM(G22:G29)</f>
        <v>0</v>
      </c>
    </row>
    <row r="32" spans="2:7" x14ac:dyDescent="0.25"/>
    <row r="33" spans="2:8" x14ac:dyDescent="0.25">
      <c r="B33" s="140" t="s">
        <v>19</v>
      </c>
      <c r="C33" s="140"/>
      <c r="D33" s="140"/>
      <c r="E33" s="140"/>
      <c r="F33" s="139">
        <f>SUM(G16+G17+G31)</f>
        <v>315199.99699999997</v>
      </c>
      <c r="G33" s="139"/>
    </row>
    <row r="34" spans="2:8" x14ac:dyDescent="0.25">
      <c r="B34" s="154"/>
      <c r="C34" s="155"/>
      <c r="D34" s="155"/>
      <c r="E34" s="156"/>
      <c r="F34" s="155"/>
    </row>
    <row r="35" spans="2:8" x14ac:dyDescent="0.25">
      <c r="B35" s="24"/>
      <c r="C35" s="21"/>
      <c r="D35" s="21"/>
      <c r="E35" s="44"/>
      <c r="F35" s="21"/>
    </row>
    <row r="36" spans="2:8" x14ac:dyDescent="0.25">
      <c r="B36" s="157" t="s">
        <v>20</v>
      </c>
      <c r="C36" s="158"/>
      <c r="D36" s="158"/>
      <c r="E36" s="158"/>
      <c r="F36" s="158"/>
      <c r="G36" s="149"/>
    </row>
    <row r="37" spans="2:8" x14ac:dyDescent="0.25">
      <c r="G37" s="45"/>
    </row>
    <row r="38" spans="2:8" ht="15" customHeight="1" x14ac:dyDescent="0.25">
      <c r="B38" s="137" t="s">
        <v>78</v>
      </c>
      <c r="C38" s="137"/>
      <c r="D38" s="137"/>
      <c r="E38" s="137"/>
      <c r="F38" s="137"/>
      <c r="G38" s="137"/>
      <c r="H38" s="137"/>
    </row>
    <row r="39" spans="2:8" x14ac:dyDescent="0.25">
      <c r="B39" s="137"/>
      <c r="C39" s="137"/>
      <c r="D39" s="137"/>
      <c r="E39" s="137"/>
      <c r="F39" s="137"/>
      <c r="G39" s="137"/>
      <c r="H39" s="137"/>
    </row>
    <row r="40" spans="2:8" x14ac:dyDescent="0.25">
      <c r="B40" s="137"/>
      <c r="C40" s="137"/>
      <c r="D40" s="137"/>
      <c r="E40" s="137"/>
      <c r="F40" s="137"/>
      <c r="G40" s="137"/>
      <c r="H40" s="137"/>
    </row>
    <row r="41" spans="2:8" x14ac:dyDescent="0.25">
      <c r="B41" s="24"/>
      <c r="C41" s="21"/>
      <c r="D41" s="21"/>
      <c r="E41" s="44"/>
      <c r="F41" s="21"/>
    </row>
    <row r="42" spans="2:8" x14ac:dyDescent="0.25">
      <c r="B42" s="138" t="s">
        <v>79</v>
      </c>
      <c r="C42" s="138"/>
      <c r="D42" s="138"/>
      <c r="E42" s="138"/>
      <c r="F42" s="150">
        <v>210400</v>
      </c>
      <c r="G42" s="151"/>
    </row>
    <row r="43" spans="2:8" x14ac:dyDescent="0.25">
      <c r="B43" s="138" t="s">
        <v>80</v>
      </c>
      <c r="C43" s="138"/>
      <c r="D43" s="138"/>
      <c r="E43" s="138"/>
      <c r="F43" s="150">
        <v>32762</v>
      </c>
      <c r="G43" s="151"/>
    </row>
    <row r="44" spans="2:8" x14ac:dyDescent="0.25">
      <c r="B44" s="138" t="s">
        <v>81</v>
      </c>
      <c r="C44" s="138"/>
      <c r="D44" s="138"/>
      <c r="E44" s="138"/>
      <c r="F44" s="161">
        <f>+F42+F43</f>
        <v>243162</v>
      </c>
      <c r="G44" s="162"/>
    </row>
    <row r="45" spans="2:8" x14ac:dyDescent="0.25"/>
    <row r="46" spans="2:8" x14ac:dyDescent="0.25">
      <c r="B46" s="140" t="s">
        <v>17</v>
      </c>
      <c r="C46" s="140"/>
      <c r="D46" s="140"/>
      <c r="E46" s="140"/>
      <c r="F46" s="139">
        <f>+F33-F44</f>
        <v>72037.996999999974</v>
      </c>
      <c r="G46" s="139"/>
    </row>
    <row r="47" spans="2:8" x14ac:dyDescent="0.25"/>
    <row r="48" spans="2:8" x14ac:dyDescent="0.25">
      <c r="B48" s="159"/>
      <c r="C48" s="159"/>
      <c r="D48" s="159"/>
      <c r="E48" s="159"/>
      <c r="F48" s="159"/>
      <c r="G48" s="159"/>
    </row>
    <row r="49" spans="2:9" ht="15" customHeight="1" x14ac:dyDescent="0.25">
      <c r="B49" s="137" t="s">
        <v>90</v>
      </c>
      <c r="C49" s="137"/>
      <c r="D49" s="137"/>
      <c r="E49" s="137"/>
      <c r="F49" s="137"/>
      <c r="G49" s="137"/>
      <c r="H49" s="137"/>
      <c r="I49" s="33"/>
    </row>
    <row r="50" spans="2:9" x14ac:dyDescent="0.25">
      <c r="B50" s="137"/>
      <c r="C50" s="137"/>
      <c r="D50" s="137"/>
      <c r="E50" s="137"/>
      <c r="F50" s="137"/>
      <c r="G50" s="137"/>
      <c r="H50" s="137"/>
      <c r="I50" s="33"/>
    </row>
    <row r="51" spans="2:9" ht="66" customHeight="1" x14ac:dyDescent="0.25">
      <c r="B51" s="137"/>
      <c r="C51" s="137"/>
      <c r="D51" s="137"/>
      <c r="E51" s="137"/>
      <c r="F51" s="137"/>
      <c r="G51" s="137"/>
      <c r="H51" s="137"/>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60" t="s">
        <v>112</v>
      </c>
      <c r="D56" s="155"/>
      <c r="E56" s="155"/>
      <c r="F56" s="155"/>
    </row>
    <row r="57" spans="2:9" x14ac:dyDescent="0.25">
      <c r="D57" s="154" t="s">
        <v>113</v>
      </c>
      <c r="E57" s="153"/>
    </row>
    <row r="58" spans="2:9" x14ac:dyDescent="0.25">
      <c r="C58" s="152" t="s">
        <v>114</v>
      </c>
      <c r="D58" s="153"/>
      <c r="E58" s="153"/>
      <c r="F58" s="153"/>
    </row>
    <row r="59" spans="2:9" x14ac:dyDescent="0.25">
      <c r="B59" s="154" t="s">
        <v>23</v>
      </c>
      <c r="C59" s="153"/>
      <c r="D59" s="153"/>
      <c r="E59" s="153"/>
      <c r="F59" s="153"/>
      <c r="G59" s="153"/>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975"/>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2" spans="2:8" x14ac:dyDescent="0.25"/>
    <row r="3" spans="2:8" x14ac:dyDescent="0.25">
      <c r="B3" s="13" t="s">
        <v>0</v>
      </c>
      <c r="D3" s="34">
        <v>8</v>
      </c>
    </row>
    <row r="4" spans="2:8" x14ac:dyDescent="0.25"/>
    <row r="5" spans="2:8" x14ac:dyDescent="0.25">
      <c r="D5" s="154" t="s">
        <v>1</v>
      </c>
      <c r="E5" s="153"/>
    </row>
    <row r="6" spans="2:8" x14ac:dyDescent="0.25">
      <c r="D6" s="154" t="s">
        <v>2</v>
      </c>
      <c r="E6" s="153"/>
    </row>
    <row r="7" spans="2:8" x14ac:dyDescent="0.25"/>
    <row r="8" spans="2:8" x14ac:dyDescent="0.25">
      <c r="D8" s="154" t="s">
        <v>3</v>
      </c>
      <c r="E8" s="153"/>
    </row>
    <row r="9" spans="2:8" x14ac:dyDescent="0.25">
      <c r="C9" s="160" t="s">
        <v>104</v>
      </c>
      <c r="D9" s="155"/>
      <c r="E9" s="155"/>
      <c r="F9" s="155"/>
    </row>
    <row r="10" spans="2:8" x14ac:dyDescent="0.25">
      <c r="D10" s="154" t="s">
        <v>105</v>
      </c>
      <c r="E10" s="153"/>
    </row>
    <row r="11" spans="2:8" x14ac:dyDescent="0.25">
      <c r="D11" s="13" t="s">
        <v>115</v>
      </c>
    </row>
    <row r="12" spans="2:8" x14ac:dyDescent="0.25"/>
    <row r="13" spans="2:8" ht="15" customHeight="1" x14ac:dyDescent="0.25">
      <c r="B13" s="136" t="s">
        <v>123</v>
      </c>
      <c r="C13" s="136"/>
      <c r="D13" s="136"/>
      <c r="E13" s="136"/>
      <c r="F13" s="136"/>
      <c r="G13" s="136"/>
      <c r="H13" s="136"/>
    </row>
    <row r="14" spans="2:8" x14ac:dyDescent="0.25">
      <c r="B14" s="136"/>
      <c r="C14" s="136"/>
      <c r="D14" s="136"/>
      <c r="E14" s="136"/>
      <c r="F14" s="136"/>
      <c r="G14" s="136"/>
      <c r="H14" s="136"/>
    </row>
    <row r="15" spans="2:8" x14ac:dyDescent="0.25"/>
    <row r="16" spans="2:8" x14ac:dyDescent="0.25">
      <c r="B16" s="145" t="s">
        <v>8</v>
      </c>
      <c r="C16" s="146"/>
      <c r="D16" s="146"/>
      <c r="E16" s="35">
        <v>18</v>
      </c>
      <c r="F16" s="36" t="s">
        <v>10</v>
      </c>
      <c r="G16" s="37">
        <f>SUM(E16*23333.333)</f>
        <v>419999.99399999995</v>
      </c>
      <c r="H16" s="38"/>
    </row>
    <row r="17" spans="2:7" x14ac:dyDescent="0.25">
      <c r="B17" s="141" t="s">
        <v>83</v>
      </c>
      <c r="C17" s="142"/>
      <c r="D17" s="142"/>
      <c r="E17" s="143"/>
      <c r="F17" s="144"/>
      <c r="G17" s="53">
        <v>105200</v>
      </c>
    </row>
    <row r="18" spans="2:7" x14ac:dyDescent="0.25">
      <c r="B18" s="24"/>
      <c r="C18" s="21"/>
      <c r="D18" s="21"/>
      <c r="E18" s="24"/>
      <c r="F18" s="24"/>
    </row>
    <row r="19" spans="2:7" x14ac:dyDescent="0.25">
      <c r="B19" s="141" t="s">
        <v>11</v>
      </c>
      <c r="C19" s="141"/>
      <c r="D19" s="141"/>
      <c r="E19" s="141"/>
      <c r="F19" s="141"/>
      <c r="G19" s="141"/>
    </row>
    <row r="20" spans="2:7" ht="30" customHeight="1" x14ac:dyDescent="0.25">
      <c r="B20" s="49" t="s">
        <v>76</v>
      </c>
      <c r="C20" s="50" t="s">
        <v>13</v>
      </c>
      <c r="D20" s="50" t="s">
        <v>14</v>
      </c>
      <c r="E20" s="50" t="s">
        <v>15</v>
      </c>
      <c r="F20" s="50" t="s">
        <v>16</v>
      </c>
      <c r="G20" s="50" t="s">
        <v>17</v>
      </c>
    </row>
    <row r="21" spans="2:7" x14ac:dyDescent="0.25">
      <c r="B21" s="147"/>
      <c r="C21" s="146"/>
      <c r="D21" s="146"/>
      <c r="E21" s="146"/>
      <c r="F21" s="146"/>
      <c r="G21" s="146"/>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8" t="s">
        <v>18</v>
      </c>
      <c r="F31" s="149"/>
      <c r="G31" s="26">
        <f>SUM(G22:G29)</f>
        <v>912500</v>
      </c>
    </row>
    <row r="32" spans="2:7" x14ac:dyDescent="0.25"/>
    <row r="33" spans="2:8" x14ac:dyDescent="0.25">
      <c r="B33" s="140" t="s">
        <v>19</v>
      </c>
      <c r="C33" s="140"/>
      <c r="D33" s="140"/>
      <c r="E33" s="140"/>
      <c r="F33" s="139">
        <f>SUM(G16+G17+G31)</f>
        <v>1437699.9939999999</v>
      </c>
      <c r="G33" s="139"/>
    </row>
    <row r="34" spans="2:8" x14ac:dyDescent="0.25">
      <c r="B34" s="154"/>
      <c r="C34" s="155"/>
      <c r="D34" s="155"/>
      <c r="E34" s="156"/>
      <c r="F34" s="155"/>
    </row>
    <row r="35" spans="2:8" x14ac:dyDescent="0.25">
      <c r="B35" s="24"/>
      <c r="C35" s="21"/>
      <c r="D35" s="21"/>
      <c r="E35" s="44"/>
      <c r="F35" s="21"/>
    </row>
    <row r="36" spans="2:8" x14ac:dyDescent="0.25">
      <c r="B36" s="157" t="s">
        <v>20</v>
      </c>
      <c r="C36" s="158"/>
      <c r="D36" s="158"/>
      <c r="E36" s="158"/>
      <c r="F36" s="158"/>
      <c r="G36" s="149"/>
    </row>
    <row r="37" spans="2:8" x14ac:dyDescent="0.25">
      <c r="G37" s="45"/>
    </row>
    <row r="38" spans="2:8" ht="15" customHeight="1" x14ac:dyDescent="0.25">
      <c r="B38" s="137" t="s">
        <v>78</v>
      </c>
      <c r="C38" s="137"/>
      <c r="D38" s="137"/>
      <c r="E38" s="137"/>
      <c r="F38" s="137"/>
      <c r="G38" s="137"/>
      <c r="H38" s="137"/>
    </row>
    <row r="39" spans="2:8" x14ac:dyDescent="0.25">
      <c r="B39" s="137"/>
      <c r="C39" s="137"/>
      <c r="D39" s="137"/>
      <c r="E39" s="137"/>
      <c r="F39" s="137"/>
      <c r="G39" s="137"/>
      <c r="H39" s="137"/>
    </row>
    <row r="40" spans="2:8" x14ac:dyDescent="0.25">
      <c r="B40" s="137"/>
      <c r="C40" s="137"/>
      <c r="D40" s="137"/>
      <c r="E40" s="137"/>
      <c r="F40" s="137"/>
      <c r="G40" s="137"/>
      <c r="H40" s="137"/>
    </row>
    <row r="41" spans="2:8" x14ac:dyDescent="0.25">
      <c r="B41" s="24"/>
      <c r="C41" s="21"/>
      <c r="D41" s="21"/>
      <c r="E41" s="44"/>
      <c r="F41" s="21"/>
    </row>
    <row r="42" spans="2:8" x14ac:dyDescent="0.25">
      <c r="B42" s="138" t="s">
        <v>79</v>
      </c>
      <c r="C42" s="138"/>
      <c r="D42" s="138"/>
      <c r="E42" s="138"/>
      <c r="F42" s="150">
        <v>210400</v>
      </c>
      <c r="G42" s="151"/>
    </row>
    <row r="43" spans="2:8" x14ac:dyDescent="0.25">
      <c r="B43" s="138" t="s">
        <v>80</v>
      </c>
      <c r="C43" s="138"/>
      <c r="D43" s="138"/>
      <c r="E43" s="138"/>
      <c r="F43" s="150">
        <v>34968</v>
      </c>
      <c r="G43" s="151"/>
    </row>
    <row r="44" spans="2:8" x14ac:dyDescent="0.25">
      <c r="B44" s="138" t="s">
        <v>81</v>
      </c>
      <c r="C44" s="138"/>
      <c r="D44" s="138"/>
      <c r="E44" s="138"/>
      <c r="F44" s="161">
        <f>+F42+F43</f>
        <v>245368</v>
      </c>
      <c r="G44" s="162"/>
    </row>
    <row r="45" spans="2:8" x14ac:dyDescent="0.25"/>
    <row r="46" spans="2:8" x14ac:dyDescent="0.25">
      <c r="B46" s="140" t="s">
        <v>17</v>
      </c>
      <c r="C46" s="140"/>
      <c r="D46" s="140"/>
      <c r="E46" s="140"/>
      <c r="F46" s="139">
        <f>+F33-F44</f>
        <v>1192331.9939999999</v>
      </c>
      <c r="G46" s="139"/>
    </row>
    <row r="47" spans="2:8" x14ac:dyDescent="0.25"/>
    <row r="48" spans="2:8" x14ac:dyDescent="0.25">
      <c r="B48" s="159"/>
      <c r="C48" s="159"/>
      <c r="D48" s="159"/>
      <c r="E48" s="159"/>
      <c r="F48" s="159"/>
      <c r="G48" s="159"/>
    </row>
    <row r="49" spans="2:9" ht="15" customHeight="1" x14ac:dyDescent="0.25">
      <c r="B49" s="137" t="s">
        <v>90</v>
      </c>
      <c r="C49" s="137"/>
      <c r="D49" s="137"/>
      <c r="E49" s="137"/>
      <c r="F49" s="137"/>
      <c r="G49" s="137"/>
      <c r="H49" s="137"/>
      <c r="I49" s="33"/>
    </row>
    <row r="50" spans="2:9" x14ac:dyDescent="0.25">
      <c r="B50" s="137"/>
      <c r="C50" s="137"/>
      <c r="D50" s="137"/>
      <c r="E50" s="137"/>
      <c r="F50" s="137"/>
      <c r="G50" s="137"/>
      <c r="H50" s="137"/>
      <c r="I50" s="33"/>
    </row>
    <row r="51" spans="2:9" ht="66" customHeight="1" x14ac:dyDescent="0.25">
      <c r="B51" s="137"/>
      <c r="C51" s="137"/>
      <c r="D51" s="137"/>
      <c r="E51" s="137"/>
      <c r="F51" s="137"/>
      <c r="G51" s="137"/>
      <c r="H51" s="137"/>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60" t="s">
        <v>104</v>
      </c>
      <c r="D56" s="155"/>
      <c r="E56" s="155"/>
      <c r="F56" s="155"/>
    </row>
    <row r="57" spans="2:9" x14ac:dyDescent="0.25">
      <c r="D57" s="154" t="s">
        <v>105</v>
      </c>
      <c r="E57" s="153"/>
    </row>
    <row r="58" spans="2:9" x14ac:dyDescent="0.25">
      <c r="C58" s="152" t="s">
        <v>106</v>
      </c>
      <c r="D58" s="153"/>
      <c r="E58" s="153"/>
      <c r="F58" s="153"/>
    </row>
    <row r="59" spans="2:9" x14ac:dyDescent="0.25">
      <c r="B59" s="154" t="s">
        <v>23</v>
      </c>
      <c r="C59" s="153"/>
      <c r="D59" s="153"/>
      <c r="E59" s="153"/>
      <c r="F59" s="153"/>
      <c r="G59" s="153"/>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972"/>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2" spans="2:8" x14ac:dyDescent="0.25"/>
    <row r="3" spans="2:8" x14ac:dyDescent="0.25">
      <c r="B3" s="13" t="s">
        <v>0</v>
      </c>
      <c r="D3" s="34">
        <v>5</v>
      </c>
    </row>
    <row r="4" spans="2:8" x14ac:dyDescent="0.25"/>
    <row r="5" spans="2:8" x14ac:dyDescent="0.25">
      <c r="D5" s="154" t="s">
        <v>1</v>
      </c>
      <c r="E5" s="153"/>
    </row>
    <row r="6" spans="2:8" x14ac:dyDescent="0.25">
      <c r="D6" s="154" t="s">
        <v>2</v>
      </c>
      <c r="E6" s="153"/>
    </row>
    <row r="7" spans="2:8" x14ac:dyDescent="0.25"/>
    <row r="8" spans="2:8" x14ac:dyDescent="0.25">
      <c r="D8" s="154" t="s">
        <v>3</v>
      </c>
      <c r="E8" s="153"/>
    </row>
    <row r="9" spans="2:8" x14ac:dyDescent="0.25">
      <c r="C9" s="160" t="s">
        <v>126</v>
      </c>
      <c r="D9" s="155"/>
      <c r="E9" s="155"/>
      <c r="F9" s="155"/>
    </row>
    <row r="10" spans="2:8" x14ac:dyDescent="0.25">
      <c r="D10" s="154" t="s">
        <v>127</v>
      </c>
      <c r="E10" s="153"/>
    </row>
    <row r="11" spans="2:8" x14ac:dyDescent="0.25">
      <c r="D11" s="13" t="s">
        <v>128</v>
      </c>
    </row>
    <row r="12" spans="2:8" x14ac:dyDescent="0.25"/>
    <row r="13" spans="2:8" ht="15" customHeight="1" x14ac:dyDescent="0.25">
      <c r="B13" s="136" t="s">
        <v>131</v>
      </c>
      <c r="C13" s="136"/>
      <c r="D13" s="136"/>
      <c r="E13" s="136"/>
      <c r="F13" s="136"/>
      <c r="G13" s="136"/>
      <c r="H13" s="136"/>
    </row>
    <row r="14" spans="2:8" x14ac:dyDescent="0.25">
      <c r="B14" s="136"/>
      <c r="C14" s="136"/>
      <c r="D14" s="136"/>
      <c r="E14" s="136"/>
      <c r="F14" s="136"/>
      <c r="G14" s="136"/>
      <c r="H14" s="136"/>
    </row>
    <row r="15" spans="2:8" x14ac:dyDescent="0.25"/>
    <row r="16" spans="2:8" x14ac:dyDescent="0.25">
      <c r="B16" s="145" t="s">
        <v>8</v>
      </c>
      <c r="C16" s="146"/>
      <c r="D16" s="146"/>
      <c r="E16" s="35">
        <v>30</v>
      </c>
      <c r="F16" s="36" t="s">
        <v>10</v>
      </c>
      <c r="G16" s="37">
        <v>770000</v>
      </c>
      <c r="H16" s="38"/>
    </row>
    <row r="17" spans="2:7" x14ac:dyDescent="0.25">
      <c r="B17" s="141" t="s">
        <v>83</v>
      </c>
      <c r="C17" s="142"/>
      <c r="D17" s="142"/>
      <c r="E17" s="143"/>
      <c r="F17" s="144"/>
      <c r="G17" s="53">
        <v>111500</v>
      </c>
    </row>
    <row r="18" spans="2:7" x14ac:dyDescent="0.25">
      <c r="B18" s="24"/>
      <c r="C18" s="21"/>
      <c r="D18" s="21"/>
      <c r="E18" s="24"/>
      <c r="F18" s="24"/>
    </row>
    <row r="19" spans="2:7" x14ac:dyDescent="0.25">
      <c r="B19" s="141" t="s">
        <v>11</v>
      </c>
      <c r="C19" s="141"/>
      <c r="D19" s="141"/>
      <c r="E19" s="141"/>
      <c r="F19" s="141"/>
      <c r="G19" s="141"/>
    </row>
    <row r="20" spans="2:7" ht="30" customHeight="1" x14ac:dyDescent="0.25">
      <c r="B20" s="49" t="s">
        <v>76</v>
      </c>
      <c r="C20" s="50" t="s">
        <v>13</v>
      </c>
      <c r="D20" s="50" t="s">
        <v>14</v>
      </c>
      <c r="E20" s="50" t="s">
        <v>15</v>
      </c>
      <c r="F20" s="50" t="s">
        <v>16</v>
      </c>
      <c r="G20" s="50" t="s">
        <v>17</v>
      </c>
    </row>
    <row r="21" spans="2:7" x14ac:dyDescent="0.25">
      <c r="B21" s="147"/>
      <c r="C21" s="146"/>
      <c r="D21" s="146"/>
      <c r="E21" s="146"/>
      <c r="F21" s="146"/>
      <c r="G21" s="146"/>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7" spans="2:7" x14ac:dyDescent="0.25"/>
    <row r="28" spans="2:7" x14ac:dyDescent="0.25">
      <c r="E28" s="148" t="s">
        <v>18</v>
      </c>
      <c r="F28" s="149"/>
      <c r="G28" s="26">
        <f>SUM(G22:G26)</f>
        <v>314000</v>
      </c>
    </row>
    <row r="29" spans="2:7" x14ac:dyDescent="0.25"/>
    <row r="30" spans="2:7" x14ac:dyDescent="0.25">
      <c r="B30" s="140" t="s">
        <v>19</v>
      </c>
      <c r="C30" s="140"/>
      <c r="D30" s="140"/>
      <c r="E30" s="140"/>
      <c r="F30" s="139">
        <f>SUM(G16+G17+G28)</f>
        <v>1195500</v>
      </c>
      <c r="G30" s="139"/>
    </row>
    <row r="31" spans="2:7" x14ac:dyDescent="0.25">
      <c r="B31" s="154"/>
      <c r="C31" s="155"/>
      <c r="D31" s="155"/>
      <c r="E31" s="156"/>
      <c r="F31" s="155"/>
    </row>
    <row r="32" spans="2:7" x14ac:dyDescent="0.25">
      <c r="B32" s="24"/>
      <c r="C32" s="21"/>
      <c r="D32" s="21"/>
      <c r="E32" s="44"/>
      <c r="F32" s="21"/>
    </row>
    <row r="33" spans="2:9" x14ac:dyDescent="0.25">
      <c r="B33" s="157" t="s">
        <v>20</v>
      </c>
      <c r="C33" s="158"/>
      <c r="D33" s="158"/>
      <c r="E33" s="158"/>
      <c r="F33" s="158"/>
      <c r="G33" s="149"/>
    </row>
    <row r="34" spans="2:9" x14ac:dyDescent="0.25">
      <c r="G34" s="45"/>
    </row>
    <row r="35" spans="2:9" ht="15" customHeight="1" x14ac:dyDescent="0.25">
      <c r="B35" s="137" t="s">
        <v>78</v>
      </c>
      <c r="C35" s="137"/>
      <c r="D35" s="137"/>
      <c r="E35" s="137"/>
      <c r="F35" s="137"/>
      <c r="G35" s="137"/>
      <c r="H35" s="137"/>
    </row>
    <row r="36" spans="2:9" x14ac:dyDescent="0.25">
      <c r="B36" s="137"/>
      <c r="C36" s="137"/>
      <c r="D36" s="137"/>
      <c r="E36" s="137"/>
      <c r="F36" s="137"/>
      <c r="G36" s="137"/>
      <c r="H36" s="137"/>
    </row>
    <row r="37" spans="2:9" x14ac:dyDescent="0.25">
      <c r="B37" s="137"/>
      <c r="C37" s="137"/>
      <c r="D37" s="137"/>
      <c r="E37" s="137"/>
      <c r="F37" s="137"/>
      <c r="G37" s="137"/>
      <c r="H37" s="137"/>
    </row>
    <row r="38" spans="2:9" x14ac:dyDescent="0.25">
      <c r="B38" s="24"/>
      <c r="C38" s="21"/>
      <c r="D38" s="21"/>
      <c r="E38" s="44"/>
      <c r="F38" s="21"/>
    </row>
    <row r="39" spans="2:9" x14ac:dyDescent="0.25">
      <c r="B39" s="138" t="s">
        <v>79</v>
      </c>
      <c r="C39" s="138"/>
      <c r="D39" s="138"/>
      <c r="E39" s="138"/>
      <c r="F39" s="150">
        <v>223000</v>
      </c>
      <c r="G39" s="151"/>
    </row>
    <row r="40" spans="2:9" x14ac:dyDescent="0.25">
      <c r="B40" s="138" t="s">
        <v>80</v>
      </c>
      <c r="C40" s="138"/>
      <c r="D40" s="138"/>
      <c r="E40" s="138"/>
      <c r="F40" s="150">
        <v>37070</v>
      </c>
      <c r="G40" s="151"/>
    </row>
    <row r="41" spans="2:9" x14ac:dyDescent="0.25">
      <c r="B41" s="138" t="s">
        <v>81</v>
      </c>
      <c r="C41" s="138"/>
      <c r="D41" s="138"/>
      <c r="E41" s="138"/>
      <c r="F41" s="161">
        <f>SUM(F39:G40)</f>
        <v>260070</v>
      </c>
      <c r="G41" s="162"/>
    </row>
    <row r="42" spans="2:9" x14ac:dyDescent="0.25"/>
    <row r="43" spans="2:9" x14ac:dyDescent="0.25">
      <c r="B43" s="140" t="s">
        <v>17</v>
      </c>
      <c r="C43" s="140"/>
      <c r="D43" s="140"/>
      <c r="E43" s="140"/>
      <c r="F43" s="139">
        <f>+F30-F41</f>
        <v>935430</v>
      </c>
      <c r="G43" s="139"/>
    </row>
    <row r="44" spans="2:9" x14ac:dyDescent="0.25"/>
    <row r="45" spans="2:9" x14ac:dyDescent="0.25">
      <c r="B45" s="159"/>
      <c r="C45" s="159"/>
      <c r="D45" s="159"/>
      <c r="E45" s="159"/>
      <c r="F45" s="159"/>
      <c r="G45" s="159"/>
    </row>
    <row r="46" spans="2:9" ht="15" customHeight="1" x14ac:dyDescent="0.25">
      <c r="B46" s="137" t="s">
        <v>90</v>
      </c>
      <c r="C46" s="137"/>
      <c r="D46" s="137"/>
      <c r="E46" s="137"/>
      <c r="F46" s="137"/>
      <c r="G46" s="137"/>
      <c r="H46" s="137"/>
      <c r="I46" s="33"/>
    </row>
    <row r="47" spans="2:9" x14ac:dyDescent="0.25">
      <c r="B47" s="137"/>
      <c r="C47" s="137"/>
      <c r="D47" s="137"/>
      <c r="E47" s="137"/>
      <c r="F47" s="137"/>
      <c r="G47" s="137"/>
      <c r="H47" s="137"/>
      <c r="I47" s="33"/>
    </row>
    <row r="48" spans="2:9" ht="66" customHeight="1" x14ac:dyDescent="0.25">
      <c r="B48" s="137"/>
      <c r="C48" s="137"/>
      <c r="D48" s="137"/>
      <c r="E48" s="137"/>
      <c r="F48" s="137"/>
      <c r="G48" s="137"/>
      <c r="H48" s="137"/>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60" t="s">
        <v>126</v>
      </c>
      <c r="D53" s="155"/>
      <c r="E53" s="155"/>
      <c r="F53" s="155"/>
    </row>
    <row r="54" spans="2:8" x14ac:dyDescent="0.25">
      <c r="D54" s="154" t="s">
        <v>127</v>
      </c>
      <c r="E54" s="153"/>
    </row>
    <row r="55" spans="2:8" x14ac:dyDescent="0.25">
      <c r="C55" s="152" t="s">
        <v>129</v>
      </c>
      <c r="D55" s="153"/>
      <c r="E55" s="153"/>
      <c r="F55" s="153"/>
    </row>
    <row r="56" spans="2:8" x14ac:dyDescent="0.25">
      <c r="B56" s="154" t="s">
        <v>23</v>
      </c>
      <c r="C56" s="153"/>
      <c r="D56" s="153"/>
      <c r="E56" s="153"/>
      <c r="F56" s="153"/>
      <c r="G56" s="153"/>
    </row>
    <row r="57" spans="2:8" x14ac:dyDescent="0.25"/>
    <row r="58" spans="2:8" x14ac:dyDescent="0.25"/>
    <row r="59" spans="2:8" x14ac:dyDescent="0.25"/>
    <row r="60" spans="2:8" x14ac:dyDescent="0.25"/>
    <row r="61" spans="2:8" x14ac:dyDescent="0.25"/>
    <row r="62" spans="2:8" x14ac:dyDescent="0.25"/>
    <row r="63" spans="2:8" x14ac:dyDescent="0.25"/>
    <row r="64" spans="2:8"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sheetData>
  <mergeCells count="32">
    <mergeCell ref="B56:G56"/>
    <mergeCell ref="B43:E43"/>
    <mergeCell ref="F43:G43"/>
    <mergeCell ref="B45:G45"/>
    <mergeCell ref="B46:H48"/>
    <mergeCell ref="C53:F53"/>
    <mergeCell ref="B40:E40"/>
    <mergeCell ref="F40:G40"/>
    <mergeCell ref="B41:E41"/>
    <mergeCell ref="F41:G41"/>
    <mergeCell ref="C55:F55"/>
    <mergeCell ref="B31:D31"/>
    <mergeCell ref="E31:F31"/>
    <mergeCell ref="B33:G33"/>
    <mergeCell ref="B39:E39"/>
    <mergeCell ref="F39:G39"/>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s>
  <conditionalFormatting sqref="C22">
    <cfRule type="duplicateValues" dxfId="36" priority="1"/>
  </conditionalFormatting>
  <conditionalFormatting sqref="C23">
    <cfRule type="duplicateValues" dxfId="35"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992"/>
  <sheetViews>
    <sheetView tabSelected="1" workbookViewId="0">
      <selection activeCell="H24" sqref="H24"/>
    </sheetView>
  </sheetViews>
  <sheetFormatPr baseColWidth="10" defaultColWidth="15.140625" defaultRowHeight="12.75" x14ac:dyDescent="0.2"/>
  <cols>
    <col min="1" max="1" width="7.85546875" style="103" customWidth="1"/>
    <col min="2" max="2" width="15" style="103" customWidth="1"/>
    <col min="3" max="3" width="11.5703125" style="103" customWidth="1"/>
    <col min="4" max="4" width="13.140625" style="103" customWidth="1"/>
    <col min="5" max="5" width="8.85546875" style="103" customWidth="1"/>
    <col min="6" max="6" width="16.42578125" style="103" customWidth="1"/>
    <col min="7" max="7" width="10.28515625" style="103" customWidth="1"/>
    <col min="8" max="8" width="11" style="103" customWidth="1"/>
    <col min="9" max="9" width="10.85546875" style="103" customWidth="1"/>
    <col min="10" max="25" width="9.42578125" style="103" customWidth="1"/>
    <col min="26" max="16384" width="15.140625" style="103"/>
  </cols>
  <sheetData>
    <row r="1" spans="2:10" ht="15" customHeight="1" x14ac:dyDescent="0.2">
      <c r="B1" s="201" t="s">
        <v>170</v>
      </c>
      <c r="C1" s="201"/>
      <c r="D1" s="201"/>
      <c r="E1" s="201"/>
      <c r="F1" s="201"/>
      <c r="G1" s="201"/>
      <c r="H1" s="201"/>
      <c r="I1" s="201"/>
    </row>
    <row r="2" spans="2:10" ht="13.5" thickBot="1" x14ac:dyDescent="0.25"/>
    <row r="3" spans="2:10" ht="13.5" thickBot="1" x14ac:dyDescent="0.25">
      <c r="B3" s="103" t="s">
        <v>0</v>
      </c>
      <c r="D3" s="125">
        <v>10009</v>
      </c>
    </row>
    <row r="5" spans="2:10" ht="15.75" x14ac:dyDescent="0.25">
      <c r="C5" s="202" t="s">
        <v>162</v>
      </c>
      <c r="D5" s="202"/>
      <c r="E5" s="202"/>
      <c r="F5" s="202"/>
    </row>
    <row r="6" spans="2:10" x14ac:dyDescent="0.2">
      <c r="D6" s="203" t="s">
        <v>2</v>
      </c>
      <c r="E6" s="203"/>
    </row>
    <row r="8" spans="2:10" x14ac:dyDescent="0.2">
      <c r="D8" s="203" t="s">
        <v>3</v>
      </c>
      <c r="E8" s="204"/>
    </row>
    <row r="9" spans="2:10" x14ac:dyDescent="0.2">
      <c r="C9" s="205" t="s">
        <v>163</v>
      </c>
      <c r="D9" s="206"/>
      <c r="E9" s="206"/>
      <c r="F9" s="206"/>
    </row>
    <row r="10" spans="2:10" x14ac:dyDescent="0.2">
      <c r="D10" s="203" t="s">
        <v>164</v>
      </c>
      <c r="E10" s="204"/>
    </row>
    <row r="11" spans="2:10" x14ac:dyDescent="0.2">
      <c r="C11" s="201"/>
      <c r="D11" s="201"/>
      <c r="E11" s="201"/>
      <c r="F11" s="201"/>
    </row>
    <row r="12" spans="2:10" x14ac:dyDescent="0.2">
      <c r="J12" s="135"/>
    </row>
    <row r="13" spans="2:10" ht="15.75" x14ac:dyDescent="0.25">
      <c r="B13" s="207" t="s">
        <v>159</v>
      </c>
      <c r="C13" s="207"/>
      <c r="D13" s="208" t="s">
        <v>165</v>
      </c>
      <c r="E13" s="208"/>
      <c r="F13" s="208"/>
      <c r="G13" s="208"/>
      <c r="H13" s="208"/>
    </row>
    <row r="14" spans="2:10" ht="15.75" x14ac:dyDescent="0.25">
      <c r="B14" s="113" t="s">
        <v>158</v>
      </c>
      <c r="C14" s="209" t="s">
        <v>166</v>
      </c>
      <c r="D14" s="209"/>
      <c r="E14" s="209"/>
      <c r="F14" s="209"/>
      <c r="G14" s="209"/>
      <c r="H14" s="209"/>
    </row>
    <row r="15" spans="2:10" ht="15.75" x14ac:dyDescent="0.25">
      <c r="B15" s="113" t="s">
        <v>160</v>
      </c>
      <c r="C15" s="210" t="s">
        <v>161</v>
      </c>
      <c r="D15" s="210"/>
      <c r="E15" s="210"/>
      <c r="F15" s="210"/>
      <c r="G15" s="210"/>
      <c r="H15" s="210"/>
    </row>
    <row r="17" spans="2:13" ht="15" customHeight="1" x14ac:dyDescent="0.2">
      <c r="B17" s="200" t="s">
        <v>168</v>
      </c>
      <c r="C17" s="200"/>
      <c r="D17" s="200"/>
      <c r="E17" s="200"/>
      <c r="F17" s="200"/>
      <c r="G17" s="200"/>
      <c r="H17" s="200"/>
      <c r="I17" s="200"/>
    </row>
    <row r="18" spans="2:13" x14ac:dyDescent="0.2">
      <c r="B18" s="200"/>
      <c r="C18" s="200"/>
      <c r="D18" s="200"/>
      <c r="E18" s="200"/>
      <c r="F18" s="200"/>
      <c r="G18" s="200"/>
      <c r="H18" s="200"/>
      <c r="I18" s="200"/>
    </row>
    <row r="19" spans="2:13" ht="15" x14ac:dyDescent="0.2">
      <c r="B19" s="126"/>
    </row>
    <row r="20" spans="2:13" ht="13.5" thickBot="1" x14ac:dyDescent="0.25">
      <c r="B20" s="124"/>
      <c r="C20" s="102"/>
      <c r="D20" s="102"/>
      <c r="E20" s="124"/>
      <c r="F20" s="124"/>
    </row>
    <row r="21" spans="2:13" ht="16.5" thickBot="1" x14ac:dyDescent="0.3">
      <c r="B21" s="211" t="s">
        <v>171</v>
      </c>
      <c r="C21" s="212"/>
      <c r="D21" s="212"/>
      <c r="E21" s="212"/>
      <c r="F21" s="212"/>
      <c r="G21" s="212"/>
      <c r="H21" s="212"/>
      <c r="I21" s="213"/>
    </row>
    <row r="22" spans="2:13" ht="39.75" customHeight="1" x14ac:dyDescent="0.2">
      <c r="B22" s="128" t="s">
        <v>76</v>
      </c>
      <c r="C22" s="129" t="s">
        <v>154</v>
      </c>
      <c r="D22" s="130" t="s">
        <v>155</v>
      </c>
      <c r="E22" s="130" t="s">
        <v>33</v>
      </c>
      <c r="F22" s="130" t="s">
        <v>15</v>
      </c>
      <c r="G22" s="130" t="s">
        <v>156</v>
      </c>
      <c r="H22" s="130" t="s">
        <v>157</v>
      </c>
      <c r="I22" s="131" t="s">
        <v>17</v>
      </c>
      <c r="M22" s="126"/>
    </row>
    <row r="23" spans="2:13" x14ac:dyDescent="0.2">
      <c r="B23" s="107" t="s">
        <v>169</v>
      </c>
      <c r="C23" s="105">
        <v>115062</v>
      </c>
      <c r="D23" s="123">
        <v>800000</v>
      </c>
      <c r="E23" s="134">
        <v>0.1</v>
      </c>
      <c r="F23" s="123">
        <v>98000</v>
      </c>
      <c r="G23" s="118"/>
      <c r="H23" s="117">
        <f>F23*4</f>
        <v>392000</v>
      </c>
      <c r="I23" s="132">
        <f>H23</f>
        <v>392000</v>
      </c>
    </row>
    <row r="24" spans="2:13" x14ac:dyDescent="0.2">
      <c r="B24" s="107"/>
      <c r="C24" s="105"/>
      <c r="D24" s="123"/>
      <c r="E24" s="134"/>
      <c r="F24" s="123"/>
      <c r="G24" s="118"/>
      <c r="H24" s="117">
        <f t="shared" ref="H24:I30" si="0">F24*G24</f>
        <v>0</v>
      </c>
      <c r="I24" s="132">
        <f>H24</f>
        <v>0</v>
      </c>
    </row>
    <row r="25" spans="2:13" x14ac:dyDescent="0.2">
      <c r="B25" s="107"/>
      <c r="C25" s="101"/>
      <c r="D25" s="114"/>
      <c r="E25" s="112"/>
      <c r="F25" s="106"/>
      <c r="G25" s="117"/>
      <c r="H25" s="117">
        <f t="shared" si="0"/>
        <v>0</v>
      </c>
      <c r="I25" s="132">
        <f t="shared" si="0"/>
        <v>0</v>
      </c>
    </row>
    <row r="26" spans="2:13" x14ac:dyDescent="0.2">
      <c r="B26" s="108"/>
      <c r="C26" s="119"/>
      <c r="D26" s="120"/>
      <c r="E26" s="112"/>
      <c r="F26" s="104"/>
      <c r="G26" s="117"/>
      <c r="H26" s="117">
        <f t="shared" si="0"/>
        <v>0</v>
      </c>
      <c r="I26" s="132">
        <f t="shared" si="0"/>
        <v>0</v>
      </c>
    </row>
    <row r="27" spans="2:13" x14ac:dyDescent="0.2">
      <c r="B27" s="108"/>
      <c r="C27" s="119"/>
      <c r="D27" s="120"/>
      <c r="E27" s="112"/>
      <c r="F27" s="104"/>
      <c r="G27" s="117"/>
      <c r="H27" s="117">
        <f t="shared" si="0"/>
        <v>0</v>
      </c>
      <c r="I27" s="132">
        <f t="shared" si="0"/>
        <v>0</v>
      </c>
    </row>
    <row r="28" spans="2:13" x14ac:dyDescent="0.2">
      <c r="B28" s="108"/>
      <c r="C28" s="105"/>
      <c r="D28" s="115"/>
      <c r="E28" s="112"/>
      <c r="F28" s="104"/>
      <c r="G28" s="117"/>
      <c r="H28" s="117">
        <f t="shared" si="0"/>
        <v>0</v>
      </c>
      <c r="I28" s="132">
        <f t="shared" si="0"/>
        <v>0</v>
      </c>
    </row>
    <row r="29" spans="2:13" x14ac:dyDescent="0.2">
      <c r="B29" s="108"/>
      <c r="C29" s="105"/>
      <c r="D29" s="115"/>
      <c r="E29" s="112"/>
      <c r="F29" s="104"/>
      <c r="G29" s="117"/>
      <c r="H29" s="117">
        <f t="shared" si="0"/>
        <v>0</v>
      </c>
      <c r="I29" s="132">
        <f t="shared" si="0"/>
        <v>0</v>
      </c>
    </row>
    <row r="30" spans="2:13" ht="13.5" thickBot="1" x14ac:dyDescent="0.25">
      <c r="B30" s="109"/>
      <c r="C30" s="110"/>
      <c r="D30" s="116"/>
      <c r="E30" s="121"/>
      <c r="F30" s="111"/>
      <c r="G30" s="122"/>
      <c r="H30" s="122">
        <f t="shared" si="0"/>
        <v>0</v>
      </c>
      <c r="I30" s="133">
        <f t="shared" si="0"/>
        <v>0</v>
      </c>
    </row>
    <row r="31" spans="2:13" ht="16.5" thickBot="1" x14ac:dyDescent="0.3">
      <c r="E31" s="214" t="s">
        <v>18</v>
      </c>
      <c r="F31" s="215"/>
      <c r="G31" s="215"/>
      <c r="H31" s="216">
        <f>SUM(H23:H30)</f>
        <v>392000</v>
      </c>
      <c r="I31" s="217"/>
    </row>
    <row r="34" spans="2:9" ht="15.75" x14ac:dyDescent="0.25">
      <c r="B34" s="218" t="s">
        <v>17</v>
      </c>
      <c r="C34" s="218"/>
      <c r="D34" s="218"/>
      <c r="E34" s="218"/>
      <c r="F34" s="219"/>
      <c r="G34" s="219"/>
      <c r="H34" s="219"/>
      <c r="I34" s="219"/>
    </row>
    <row r="35" spans="2:9" ht="15" customHeight="1" x14ac:dyDescent="0.2">
      <c r="B35" s="220" t="s">
        <v>167</v>
      </c>
      <c r="C35" s="220"/>
      <c r="D35" s="220"/>
      <c r="E35" s="220"/>
      <c r="F35" s="220"/>
      <c r="G35" s="220"/>
      <c r="H35" s="220"/>
      <c r="I35" s="220"/>
    </row>
    <row r="36" spans="2:9" x14ac:dyDescent="0.2">
      <c r="B36" s="220"/>
      <c r="C36" s="220"/>
      <c r="D36" s="220"/>
      <c r="E36" s="220"/>
      <c r="F36" s="220"/>
      <c r="G36" s="220"/>
      <c r="H36" s="220"/>
      <c r="I36" s="220"/>
    </row>
    <row r="37" spans="2:9" ht="57" customHeight="1" x14ac:dyDescent="0.2">
      <c r="B37" s="220"/>
      <c r="C37" s="220"/>
      <c r="D37" s="220"/>
      <c r="E37" s="220"/>
      <c r="F37" s="220"/>
      <c r="G37" s="220"/>
      <c r="H37" s="220"/>
      <c r="I37" s="220"/>
    </row>
    <row r="38" spans="2:9" ht="12.75" customHeight="1" x14ac:dyDescent="0.2">
      <c r="B38" s="127"/>
      <c r="C38" s="127"/>
      <c r="D38" s="127"/>
      <c r="E38" s="127"/>
      <c r="F38" s="127"/>
      <c r="G38" s="127"/>
      <c r="H38" s="127"/>
      <c r="I38" s="127"/>
    </row>
    <row r="41" spans="2:9" x14ac:dyDescent="0.2">
      <c r="C41" s="205" t="s">
        <v>163</v>
      </c>
      <c r="D41" s="206"/>
      <c r="E41" s="206"/>
      <c r="F41" s="206"/>
    </row>
    <row r="42" spans="2:9" x14ac:dyDescent="0.2">
      <c r="D42" s="203" t="s">
        <v>164</v>
      </c>
      <c r="E42" s="204"/>
    </row>
    <row r="43" spans="2:9" x14ac:dyDescent="0.2">
      <c r="B43" s="124" t="s">
        <v>23</v>
      </c>
    </row>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sheetData>
  <mergeCells count="20">
    <mergeCell ref="C41:F41"/>
    <mergeCell ref="D42:E42"/>
    <mergeCell ref="B21:I21"/>
    <mergeCell ref="E31:G31"/>
    <mergeCell ref="H31:I31"/>
    <mergeCell ref="B34:E34"/>
    <mergeCell ref="F34:I34"/>
    <mergeCell ref="B35:I37"/>
    <mergeCell ref="B17:I18"/>
    <mergeCell ref="B1:I1"/>
    <mergeCell ref="C5:F5"/>
    <mergeCell ref="D6:E6"/>
    <mergeCell ref="D8:E8"/>
    <mergeCell ref="C9:F9"/>
    <mergeCell ref="D10:E10"/>
    <mergeCell ref="C11:F11"/>
    <mergeCell ref="B13:C13"/>
    <mergeCell ref="D13:H13"/>
    <mergeCell ref="C14:H14"/>
    <mergeCell ref="C15:H15"/>
  </mergeCells>
  <conditionalFormatting sqref="C25">
    <cfRule type="duplicateValues" dxfId="34" priority="1"/>
  </conditionalFormatting>
  <conditionalFormatting sqref="C26:D27">
    <cfRule type="expression" dxfId="33" priority="2">
      <formula>$AU26="ENTRA"</formula>
    </cfRule>
    <cfRule type="expression" dxfId="32" priority="3">
      <formula>$J26="Por Fuera"</formula>
    </cfRule>
    <cfRule type="expression" dxfId="31" priority="4" stopIfTrue="1">
      <formula>$AU26="NO ENTRA"</formula>
    </cfRule>
  </conditionalFormatting>
  <pageMargins left="0.70866141732283472" right="0.70866141732283472" top="0.74803149606299213" bottom="0.74803149606299213" header="0.31496062992125984" footer="0.31496062992125984"/>
  <pageSetup paperSize="9" scale="85"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F6A288-0C73-4BF0-A550-97666496F4A1}"/>
</file>

<file path=customXml/itemProps2.xml><?xml version="1.0" encoding="utf-8"?>
<ds:datastoreItem xmlns:ds="http://schemas.openxmlformats.org/officeDocument/2006/customXml" ds:itemID="{F2E8B2B9-66F3-4E64-8EB8-80F1CE420411}"/>
</file>

<file path=customXml/itemProps3.xml><?xml version="1.0" encoding="utf-8"?>
<ds:datastoreItem xmlns:ds="http://schemas.openxmlformats.org/officeDocument/2006/customXml" ds:itemID="{159E4986-9B1E-4850-986C-83990B0B46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12</vt:i4>
      </vt:variant>
    </vt:vector>
  </HeadingPairs>
  <TitlesOfParts>
    <vt:vector size="40" baseType="lpstr">
      <vt:lpstr>Hoja1</vt:lpstr>
      <vt:lpstr>LILIANA P</vt:lpstr>
      <vt:lpstr>SEBASTIAN</vt:lpstr>
      <vt:lpstr>VICTOR P</vt:lpstr>
      <vt:lpstr>GERSON</vt:lpstr>
      <vt:lpstr>HAROLD</vt:lpstr>
      <vt:lpstr>HENRY</vt:lpstr>
      <vt:lpstr>LOREN ARROYO</vt:lpstr>
      <vt:lpstr>DICIEMBRE 2020</vt:lpstr>
      <vt:lpstr>Hoja2</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Johanna Patricia Quiñones Grajales</cp:lastModifiedBy>
  <cp:lastPrinted>2021-01-22T03:13:56Z</cp:lastPrinted>
  <dcterms:created xsi:type="dcterms:W3CDTF">2016-12-12T19:06:44Z</dcterms:created>
  <dcterms:modified xsi:type="dcterms:W3CDTF">2024-11-08T14:13:04Z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