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JUAN DAVID\Downloads\"/>
    </mc:Choice>
  </mc:AlternateContent>
  <xr:revisionPtr revIDLastSave="0" documentId="8_{8D476E90-D1E2-46B5-ACFB-5C7908951B4A}" xr6:coauthVersionLast="47" xr6:coauthVersionMax="47" xr10:uidLastSave="{00000000-0000-0000-0000-000000000000}"/>
  <bookViews>
    <workbookView xWindow="-108" yWindow="-108" windowWidth="23256" windowHeight="12456"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45" l="1"/>
  <c r="I24" i="45" s="1"/>
  <c r="E23" i="45"/>
  <c r="H23" i="45" s="1"/>
  <c r="I23" i="45" s="1"/>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<sst xmlns="http://schemas.openxmlformats.org/spreadsheetml/2006/main" count="770" uniqueCount="173">
  <si>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</si>
  <si>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</si>
  <si>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</si>
  <si>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</si>
  <si>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</si>
  <si>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</si>
  <si>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</si>
  <si>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</si>
  <si>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</si>
  <si>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</si>
  <si>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</si>
  <si>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</si>
  <si>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</si>
  <si>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</si>
  <si>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</si>
  <si>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</si>
  <si>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</si>
  <si>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</si>
  <si>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</si>
  <si>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</si>
  <si>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</si>
  <si>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</si>
  <si>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</si>
  <si>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</si>
  <si>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</si>
  <si>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</si>
  <si>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</si>
  <si>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</si>
  <si>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</si>
  <si>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</si>
  <si>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</si>
  <si>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</si>
  <si>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</si>
  <si>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</si>
  <si>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</si>
  <si>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</si>
  <si>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</si>
  <si>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</si>
  <si>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</si>
  <si>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</si>
  <si>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</si>
  <si>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</si>
  <si>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</si>
  <si>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</si>
  <si>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</si>
  <si>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</si>
  <si>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</si>
  <si>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</si>
  <si>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</si>
  <si>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</si>
  <si>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</si>
  <si>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</si>
  <si>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</si>
  <si>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</si>
  <si>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</si>
  <si>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</si>
  <si>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</si>
  <si>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</si>
  <si>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</si>
  <si>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</si>
  <si>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</si>
  <si>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</si>
  <si>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</si>
  <si>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</si>
  <si>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</si>
  <si>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</si>
  <si>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</si>
  <si>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</si>
  <si>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</si>
  <si>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</si>
  <si>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</si>
  <si>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</si>
  <si>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</si>
  <si>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</si>
  <si>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</si>
  <si>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</si>
  <si>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</si>
  <si>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</si>
  <si>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</si>
  <si>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</si>
  <si>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</si>
  <si>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</si>
  <si>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</si>
  <si>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</si>
  <si>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</si>
  <si>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</si>
  <si>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</si>
  <si>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</si>
  <si>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</si>
  <si>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</si>
  <si>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</si>
  <si>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</si>
  <si>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</si>
  <si>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</si>
  <si>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</si>
  <si>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</si>
  <si>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</si>
  <si>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</si>
  <si>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</si>
  <si>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</si>
  <si>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</si>
  <si>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</si>
  <si>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</si>
  <si>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</si>
  <si>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</si>
  <si>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</si>
  <si>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</si>
  <si>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</si>
  <si>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</si>
  <si>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</si>
  <si>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</si>
  <si>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</si>
  <si>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</si>
  <si>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</si>
  <si>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</si>
  <si>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</si>
  <si>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</si>
  <si>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</si>
  <si>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</si>
  <si>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</si>
  <si>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</si>
  <si>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</si>
  <si>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</si>
  <si>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</si>
  <si>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</si>
  <si>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</si>
  <si>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</si>
  <si>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</si>
  <si>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</si>
  <si>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</si>
  <si>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</si>
  <si>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</si>
  <si>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</si>
  <si>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</si>
  <si>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</si>
  <si>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</si>
  <si>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</si>
  <si>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</si>
  <si>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</si>
  <si>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</si>
  <si>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</si>
  <si>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</si>
  <si>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</si>
  <si>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</si>
  <si>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</si>
  <si>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</si>
  <si>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</si>
  <si>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</si>
  <si>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</si>
  <si>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</si>
  <si>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</si>
  <si>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</si>
  <si>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</si>
  <si>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</si>
  <si>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</si>
  <si>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</si>
  <si>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</si>
  <si>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</si>
  <si>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</si>
  <si>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</si>
  <si>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</si>
  <si>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</si>
  <si>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</si>
  <si>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 xml:space="preserve">COMISION </t>
  </si>
  <si>
    <t>JUAN DAVID OCAMPO</t>
  </si>
  <si>
    <t>CC: 1.144.178.337</t>
  </si>
  <si>
    <t>1582015792 COLPATRIA</t>
  </si>
  <si>
    <t>JUAN DAVID OCAMPO ALEGRIA</t>
  </si>
  <si>
    <t xml:space="preserve">Calle 8 # 20B-180 Conjunto Residencial Baru - Ciudad Guabinas </t>
  </si>
  <si>
    <t>ALQUILER SUR</t>
  </si>
  <si>
    <t>INMUEBLES ALQUILADOS</t>
  </si>
  <si>
    <t>Por Concepto de prestacion de Servicios por   Alquiler   Diciembre  del  2025.</t>
  </si>
  <si>
    <t>SANTIAGO DE CALI , Enero 13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</si>
</sst>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8"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7" fillId="0" borderId="0" applyFont="0" applyFill="0" applyBorder="0" applyAlignment="0" applyProtection="0"/>
  </cellStyleXfs>
  <cellXfs count="242">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44" fontId="27" fillId="0" borderId="0" xfId="46" applyFont="1"/>
    <xf numFmtId="1" fontId="27" fillId="0" borderId="6" xfId="47" applyNumberFormat="1" applyFont="1" applyBorder="1" applyAlignment="1">
      <alignment horizontal="center"/>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4.4" x14ac:dyDescent="0.3"/>
  <cols>
    <col min="2" max="2" width="21.44140625" bestFit="1" customWidth="1"/>
    <col min="3" max="3" width="35.88671875" bestFit="1" customWidth="1"/>
  </cols>
  <sheetData>
    <row r="2" spans="2:3" ht="15" thickBot="1" x14ac:dyDescent="0.35"/>
    <row r="3" spans="2:3" ht="15" thickBot="1" x14ac:dyDescent="0.35">
      <c r="B3" s="92" t="s">
        <v>133</v>
      </c>
      <c r="C3" s="93" t="s">
        <v>147</v>
      </c>
    </row>
    <row r="4" spans="2:3" ht="15" thickBot="1" x14ac:dyDescent="0.35">
      <c r="B4" s="94" t="s">
        <v>134</v>
      </c>
      <c r="C4" s="95">
        <v>1130636590</v>
      </c>
    </row>
    <row r="5" spans="2:3" ht="15" thickBot="1" x14ac:dyDescent="0.35">
      <c r="B5" s="94" t="s">
        <v>135</v>
      </c>
      <c r="C5" s="97" t="s">
        <v>148</v>
      </c>
    </row>
    <row r="6" spans="2:3" ht="15" thickBot="1" x14ac:dyDescent="0.35">
      <c r="B6" s="94" t="s">
        <v>136</v>
      </c>
      <c r="C6" s="97">
        <v>3155236773</v>
      </c>
    </row>
    <row r="7" spans="2:3" ht="15" thickBot="1" x14ac:dyDescent="0.35">
      <c r="B7" s="94" t="s">
        <v>137</v>
      </c>
      <c r="C7" s="98" t="s">
        <v>149</v>
      </c>
    </row>
    <row r="8" spans="2:3" ht="15" thickBot="1" x14ac:dyDescent="0.35">
      <c r="B8" s="94" t="s">
        <v>138</v>
      </c>
      <c r="C8" s="99" t="s">
        <v>139</v>
      </c>
    </row>
    <row r="9" spans="2:3" ht="15" thickBot="1" x14ac:dyDescent="0.35">
      <c r="B9" s="94" t="s">
        <v>140</v>
      </c>
      <c r="C9" s="99" t="s">
        <v>141</v>
      </c>
    </row>
    <row r="10" spans="2:3" ht="15" thickBot="1" x14ac:dyDescent="0.35">
      <c r="B10" s="94" t="s">
        <v>142</v>
      </c>
      <c r="C10" s="99" t="s">
        <v>150</v>
      </c>
    </row>
    <row r="11" spans="2:3" ht="15" thickBot="1" x14ac:dyDescent="0.35">
      <c r="B11" s="94" t="s">
        <v>143</v>
      </c>
      <c r="C11" s="99" t="s">
        <v>144</v>
      </c>
    </row>
    <row r="12" spans="2:3" ht="15" thickBot="1" x14ac:dyDescent="0.35">
      <c r="B12" s="94" t="s">
        <v>145</v>
      </c>
      <c r="C12" s="100">
        <v>43410</v>
      </c>
    </row>
    <row r="14" spans="2:3" ht="15" thickBot="1" x14ac:dyDescent="0.35"/>
    <row r="15" spans="2:3" ht="15" thickBot="1" x14ac:dyDescent="0.35">
      <c r="B15" s="92" t="s">
        <v>133</v>
      </c>
      <c r="C15" s="93" t="s">
        <v>146</v>
      </c>
    </row>
    <row r="16" spans="2:3" ht="15" thickBot="1" x14ac:dyDescent="0.35">
      <c r="B16" s="94" t="s">
        <v>134</v>
      </c>
      <c r="C16" s="95">
        <v>1143831234</v>
      </c>
    </row>
    <row r="17" spans="2:3" ht="15" thickBot="1" x14ac:dyDescent="0.35">
      <c r="B17" s="94" t="s">
        <v>135</v>
      </c>
      <c r="C17" s="96" t="s">
        <v>151</v>
      </c>
    </row>
    <row r="18" spans="2:3" ht="15" thickBot="1" x14ac:dyDescent="0.35">
      <c r="B18" s="94" t="s">
        <v>136</v>
      </c>
      <c r="C18" s="97">
        <v>3176698299</v>
      </c>
    </row>
    <row r="19" spans="2:3" ht="15" thickBot="1" x14ac:dyDescent="0.35">
      <c r="B19" s="94" t="s">
        <v>137</v>
      </c>
      <c r="C19" s="98" t="s">
        <v>152</v>
      </c>
    </row>
    <row r="20" spans="2:3" ht="15" thickBot="1" x14ac:dyDescent="0.35">
      <c r="B20" s="94" t="s">
        <v>138</v>
      </c>
      <c r="C20" s="99" t="s">
        <v>139</v>
      </c>
    </row>
    <row r="21" spans="2:3" ht="15" thickBot="1" x14ac:dyDescent="0.35">
      <c r="B21" s="94" t="s">
        <v>140</v>
      </c>
      <c r="C21" s="99" t="s">
        <v>141</v>
      </c>
    </row>
    <row r="22" spans="2:3" ht="15" thickBot="1" x14ac:dyDescent="0.35">
      <c r="B22" s="94" t="s">
        <v>142</v>
      </c>
      <c r="C22" s="99" t="s">
        <v>153</v>
      </c>
    </row>
    <row r="23" spans="2:3" ht="15" thickBot="1" x14ac:dyDescent="0.35">
      <c r="B23" s="94" t="s">
        <v>143</v>
      </c>
      <c r="C23" s="99" t="s">
        <v>144</v>
      </c>
    </row>
    <row r="24" spans="2:3" ht="15" thickBot="1" x14ac:dyDescent="0.35">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09375" defaultRowHeight="15" customHeight="1" x14ac:dyDescent="0.3"/>
  <cols>
    <col min="1" max="1" width="4.88671875" style="13" customWidth="1"/>
    <col min="2" max="7" width="13.109375" style="13" customWidth="1"/>
    <col min="8" max="26" width="9.44140625" style="13" customWidth="1"/>
    <col min="27" max="16384" width="15.109375" style="13"/>
  </cols>
  <sheetData>
    <row r="1" spans="2:8" ht="14.4" x14ac:dyDescent="0.3">
      <c r="B1" s="13" t="s">
        <v>119</v>
      </c>
    </row>
    <row r="2" spans="2:8" ht="14.4" x14ac:dyDescent="0.3"/>
    <row r="3" spans="2:8" ht="14.4" x14ac:dyDescent="0.3">
      <c r="B3" s="13" t="s">
        <v>0</v>
      </c>
      <c r="D3" s="34">
        <v>4</v>
      </c>
    </row>
    <row r="4" spans="2:8" ht="14.4" x14ac:dyDescent="0.3"/>
    <row r="5" spans="2:8" ht="14.4" x14ac:dyDescent="0.3">
      <c r="D5" s="131" t="s">
        <v>1</v>
      </c>
      <c r="E5" s="132"/>
    </row>
    <row r="6" spans="2:8" ht="14.4" x14ac:dyDescent="0.3">
      <c r="D6" s="131" t="s">
        <v>2</v>
      </c>
      <c r="E6" s="132"/>
    </row>
    <row r="7" spans="2:8" ht="14.4" x14ac:dyDescent="0.3"/>
    <row r="8" spans="2:8" ht="14.4" x14ac:dyDescent="0.3">
      <c r="D8" s="131" t="s">
        <v>3</v>
      </c>
      <c r="E8" s="132"/>
    </row>
    <row r="9" spans="2:8" ht="14.4" x14ac:dyDescent="0.3">
      <c r="C9" s="129" t="s">
        <v>93</v>
      </c>
      <c r="D9" s="130"/>
      <c r="E9" s="130"/>
      <c r="F9" s="130"/>
    </row>
    <row r="10" spans="2:8" ht="14.4" x14ac:dyDescent="0.3">
      <c r="D10" s="131" t="s">
        <v>94</v>
      </c>
      <c r="E10" s="132"/>
    </row>
    <row r="11" spans="2:8" ht="14.4" x14ac:dyDescent="0.3">
      <c r="D11" s="13" t="s">
        <v>95</v>
      </c>
    </row>
    <row r="12" spans="2:8" ht="14.4" x14ac:dyDescent="0.3"/>
    <row r="13" spans="2:8" ht="15" customHeight="1" x14ac:dyDescent="0.3">
      <c r="B13" s="147" t="s">
        <v>120</v>
      </c>
      <c r="C13" s="147"/>
      <c r="D13" s="147"/>
      <c r="E13" s="147"/>
      <c r="F13" s="147"/>
      <c r="G13" s="147"/>
      <c r="H13" s="147"/>
    </row>
    <row r="14" spans="2:8" ht="14.4" x14ac:dyDescent="0.3">
      <c r="B14" s="147"/>
      <c r="C14" s="147"/>
      <c r="D14" s="147"/>
      <c r="E14" s="147"/>
      <c r="F14" s="147"/>
      <c r="G14" s="147"/>
      <c r="H14" s="147"/>
    </row>
    <row r="15" spans="2:8" ht="14.4" x14ac:dyDescent="0.3"/>
    <row r="16" spans="2:8" ht="14.4" x14ac:dyDescent="0.3">
      <c r="B16" s="152" t="s">
        <v>8</v>
      </c>
      <c r="C16" s="153"/>
      <c r="D16" s="153"/>
      <c r="E16" s="35">
        <v>11</v>
      </c>
      <c r="F16" s="36" t="s">
        <v>10</v>
      </c>
      <c r="G16" s="37">
        <f>SUM(E16*23333.333)</f>
        <v>256666.663</v>
      </c>
      <c r="H16" s="38"/>
    </row>
    <row r="17" spans="2:7" ht="14.4" x14ac:dyDescent="0.3">
      <c r="B17" s="148" t="s">
        <v>83</v>
      </c>
      <c r="C17" s="149"/>
      <c r="D17" s="149"/>
      <c r="E17" s="150"/>
      <c r="F17" s="151"/>
      <c r="G17" s="53">
        <v>105200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63" t="s">
        <v>77</v>
      </c>
      <c r="C22" s="65">
        <v>15149</v>
      </c>
      <c r="D22" s="65">
        <v>17642</v>
      </c>
      <c r="E22" s="51">
        <v>420000</v>
      </c>
      <c r="F22" s="52">
        <v>2</v>
      </c>
      <c r="G22" s="53">
        <f>E22*F22</f>
        <v>840000</v>
      </c>
    </row>
    <row r="23" spans="2:7" ht="14.4" x14ac:dyDescent="0.3">
      <c r="B23" s="32" t="s">
        <v>77</v>
      </c>
      <c r="C23" s="65">
        <v>15176</v>
      </c>
      <c r="D23" s="65">
        <v>17690</v>
      </c>
      <c r="E23" s="51">
        <v>84000</v>
      </c>
      <c r="F23" s="52">
        <v>3</v>
      </c>
      <c r="G23" s="53">
        <f t="shared" ref="G23:G29" si="0">E23*F23</f>
        <v>252000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0" spans="2:7" ht="14.4" x14ac:dyDescent="0.3"/>
    <row r="31" spans="2:7" ht="14.4" x14ac:dyDescent="0.3">
      <c r="E31" s="155" t="s">
        <v>18</v>
      </c>
      <c r="F31" s="137"/>
      <c r="G31" s="26">
        <f>SUM(G22:G29)</f>
        <v>1092000</v>
      </c>
    </row>
    <row r="32" spans="2:7" ht="14.4" x14ac:dyDescent="0.3"/>
    <row r="33" spans="2:8" ht="14.4" x14ac:dyDescent="0.3">
      <c r="B33" s="145" t="s">
        <v>19</v>
      </c>
      <c r="C33" s="145"/>
      <c r="D33" s="145"/>
      <c r="E33" s="145"/>
      <c r="F33" s="146">
        <f>SUM(G16+G17+G31)</f>
        <v>1453866.6629999999</v>
      </c>
      <c r="G33" s="146"/>
    </row>
    <row r="34" spans="2:8" ht="14.4" x14ac:dyDescent="0.3">
      <c r="B34" s="131"/>
      <c r="C34" s="130"/>
      <c r="D34" s="130"/>
      <c r="E34" s="134"/>
      <c r="F34" s="130"/>
    </row>
    <row r="35" spans="2:8" ht="14.4" x14ac:dyDescent="0.3">
      <c r="B35" s="24"/>
      <c r="C35" s="21"/>
      <c r="D35" s="21"/>
      <c r="E35" s="44"/>
      <c r="F35" s="21"/>
    </row>
    <row r="36" spans="2:8" ht="14.4" x14ac:dyDescent="0.3">
      <c r="B36" s="135" t="s">
        <v>20</v>
      </c>
      <c r="C36" s="136"/>
      <c r="D36" s="136"/>
      <c r="E36" s="136"/>
      <c r="F36" s="136"/>
      <c r="G36" s="137"/>
    </row>
    <row r="37" spans="2:8" ht="14.4" x14ac:dyDescent="0.3">
      <c r="G37" s="45"/>
    </row>
    <row r="38" spans="2:8" ht="15" customHeight="1" x14ac:dyDescent="0.3">
      <c r="B38" s="140" t="s">
        <v>78</v>
      </c>
      <c r="C38" s="140"/>
      <c r="D38" s="140"/>
      <c r="E38" s="140"/>
      <c r="F38" s="140"/>
      <c r="G38" s="140"/>
      <c r="H38" s="140"/>
    </row>
    <row r="39" spans="2:8" ht="14.4" x14ac:dyDescent="0.3">
      <c r="B39" s="140"/>
      <c r="C39" s="140"/>
      <c r="D39" s="140"/>
      <c r="E39" s="140"/>
      <c r="F39" s="140"/>
      <c r="G39" s="140"/>
      <c r="H39" s="140"/>
    </row>
    <row r="40" spans="2:8" ht="14.4" x14ac:dyDescent="0.3">
      <c r="B40" s="140"/>
      <c r="C40" s="140"/>
      <c r="D40" s="140"/>
      <c r="E40" s="140"/>
      <c r="F40" s="140"/>
      <c r="G40" s="140"/>
      <c r="H40" s="140"/>
    </row>
    <row r="41" spans="2:8" ht="14.4" x14ac:dyDescent="0.3">
      <c r="B41" s="24"/>
      <c r="C41" s="21"/>
      <c r="D41" s="21"/>
      <c r="E41" s="44"/>
      <c r="F41" s="21"/>
    </row>
    <row r="42" spans="2:8" ht="14.4" x14ac:dyDescent="0.3">
      <c r="B42" s="138" t="s">
        <v>79</v>
      </c>
      <c r="C42" s="138"/>
      <c r="D42" s="138"/>
      <c r="E42" s="138"/>
      <c r="F42" s="141">
        <v>210400</v>
      </c>
      <c r="G42" s="142"/>
    </row>
    <row r="43" spans="2:8" ht="14.4" x14ac:dyDescent="0.3">
      <c r="B43" s="138" t="s">
        <v>80</v>
      </c>
      <c r="C43" s="138"/>
      <c r="D43" s="138"/>
      <c r="E43" s="138"/>
      <c r="F43" s="141">
        <v>32762</v>
      </c>
      <c r="G43" s="142"/>
    </row>
    <row r="44" spans="2:8" ht="14.4" x14ac:dyDescent="0.3">
      <c r="B44" s="138" t="s">
        <v>81</v>
      </c>
      <c r="C44" s="138"/>
      <c r="D44" s="138"/>
      <c r="E44" s="138"/>
      <c r="F44" s="143">
        <f>+F42+F43</f>
        <v>243162</v>
      </c>
      <c r="G44" s="144"/>
    </row>
    <row r="45" spans="2:8" ht="14.4" x14ac:dyDescent="0.3"/>
    <row r="46" spans="2:8" ht="14.4" x14ac:dyDescent="0.3">
      <c r="B46" s="145" t="s">
        <v>17</v>
      </c>
      <c r="C46" s="145"/>
      <c r="D46" s="145"/>
      <c r="E46" s="145"/>
      <c r="F46" s="146">
        <f>+F33-F44</f>
        <v>1210704.6629999999</v>
      </c>
      <c r="G46" s="146"/>
    </row>
    <row r="47" spans="2:8" ht="14.4" x14ac:dyDescent="0.3"/>
    <row r="48" spans="2:8" ht="14.4" x14ac:dyDescent="0.3">
      <c r="B48" s="139"/>
      <c r="C48" s="139"/>
      <c r="D48" s="139"/>
      <c r="E48" s="139"/>
      <c r="F48" s="139"/>
      <c r="G48" s="139"/>
    </row>
    <row r="49" spans="2:9" ht="15" customHeight="1" x14ac:dyDescent="0.3">
      <c r="B49" s="140" t="s">
        <v>90</v>
      </c>
      <c r="C49" s="140"/>
      <c r="D49" s="140"/>
      <c r="E49" s="140"/>
      <c r="F49" s="140"/>
      <c r="G49" s="140"/>
      <c r="H49" s="140"/>
      <c r="I49" s="33"/>
    </row>
    <row r="50" spans="2:9" ht="14.4" x14ac:dyDescent="0.3">
      <c r="B50" s="140"/>
      <c r="C50" s="140"/>
      <c r="D50" s="140"/>
      <c r="E50" s="140"/>
      <c r="F50" s="140"/>
      <c r="G50" s="140"/>
      <c r="H50" s="140"/>
      <c r="I50" s="33"/>
    </row>
    <row r="51" spans="2:9" ht="66" customHeight="1" x14ac:dyDescent="0.3">
      <c r="B51" s="140"/>
      <c r="C51" s="140"/>
      <c r="D51" s="140"/>
      <c r="E51" s="140"/>
      <c r="F51" s="140"/>
      <c r="G51" s="140"/>
      <c r="H51" s="14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9" t="s">
        <v>93</v>
      </c>
      <c r="D56" s="130"/>
      <c r="E56" s="130"/>
      <c r="F56" s="130"/>
    </row>
    <row r="57" spans="2:9" ht="14.4" x14ac:dyDescent="0.3">
      <c r="C57" s="131" t="s">
        <v>94</v>
      </c>
      <c r="D57" s="132"/>
      <c r="E57" s="132"/>
      <c r="F57" s="132"/>
    </row>
    <row r="58" spans="2:9" ht="14.4" x14ac:dyDescent="0.3">
      <c r="C58" s="133" t="s">
        <v>96</v>
      </c>
      <c r="D58" s="132"/>
      <c r="E58" s="132"/>
      <c r="F58" s="132"/>
    </row>
    <row r="59" spans="2:9" ht="14.4" x14ac:dyDescent="0.3">
      <c r="B59" s="131" t="s">
        <v>23</v>
      </c>
      <c r="C59" s="132"/>
      <c r="D59" s="132"/>
      <c r="E59" s="132"/>
      <c r="F59" s="132"/>
      <c r="G59" s="132"/>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4.4" x14ac:dyDescent="0.3"/>
  <cols>
    <col min="1" max="1" width="5.5546875" customWidth="1"/>
  </cols>
  <sheetData>
    <row r="1" spans="1:8" x14ac:dyDescent="0.3">
      <c r="A1" s="13"/>
      <c r="B1" s="13" t="s">
        <v>108</v>
      </c>
      <c r="C1" s="13"/>
      <c r="D1" s="13"/>
      <c r="E1" s="13"/>
      <c r="F1" s="13"/>
      <c r="G1" s="13"/>
      <c r="H1" s="13"/>
    </row>
    <row r="2" spans="1:8" x14ac:dyDescent="0.3">
      <c r="A2" s="13"/>
      <c r="B2" s="13"/>
      <c r="C2" s="13"/>
      <c r="D2" s="13"/>
      <c r="E2" s="13"/>
      <c r="F2" s="13"/>
      <c r="G2" s="13"/>
      <c r="H2" s="13"/>
    </row>
    <row r="3" spans="1:8" x14ac:dyDescent="0.3">
      <c r="A3" s="13"/>
      <c r="B3" s="13" t="s">
        <v>0</v>
      </c>
      <c r="C3" s="13"/>
      <c r="D3" s="34">
        <v>3</v>
      </c>
      <c r="E3" s="13"/>
      <c r="F3" s="13"/>
      <c r="G3" s="13"/>
      <c r="H3" s="13"/>
    </row>
    <row r="4" spans="1:8" x14ac:dyDescent="0.3">
      <c r="A4" s="13"/>
      <c r="B4" s="13"/>
      <c r="C4" s="13"/>
      <c r="D4" s="13"/>
      <c r="E4" s="13"/>
      <c r="F4" s="13"/>
      <c r="G4" s="13"/>
      <c r="H4" s="13"/>
    </row>
    <row r="5" spans="1:8" x14ac:dyDescent="0.3">
      <c r="A5" s="13"/>
      <c r="B5" s="13"/>
      <c r="C5" s="13"/>
      <c r="D5" s="131" t="s">
        <v>1</v>
      </c>
      <c r="E5" s="132"/>
      <c r="F5" s="13"/>
      <c r="G5" s="13"/>
      <c r="H5" s="13"/>
    </row>
    <row r="6" spans="1:8" x14ac:dyDescent="0.3">
      <c r="A6" s="13"/>
      <c r="B6" s="13"/>
      <c r="C6" s="13"/>
      <c r="D6" s="131" t="s">
        <v>2</v>
      </c>
      <c r="E6" s="132"/>
      <c r="F6" s="13"/>
      <c r="G6" s="13"/>
      <c r="H6" s="13"/>
    </row>
    <row r="7" spans="1:8" x14ac:dyDescent="0.3">
      <c r="A7" s="13"/>
      <c r="B7" s="13"/>
      <c r="C7" s="13"/>
      <c r="D7" s="13"/>
      <c r="E7" s="13"/>
      <c r="F7" s="13"/>
      <c r="G7" s="13"/>
      <c r="H7" s="13"/>
    </row>
    <row r="8" spans="1:8" x14ac:dyDescent="0.3">
      <c r="A8" s="13"/>
      <c r="B8" s="13"/>
      <c r="C8" s="13"/>
      <c r="D8" s="131" t="s">
        <v>3</v>
      </c>
      <c r="E8" s="132"/>
      <c r="F8" s="13"/>
      <c r="G8" s="13"/>
      <c r="H8" s="13"/>
    </row>
    <row r="9" spans="1:8" x14ac:dyDescent="0.3">
      <c r="A9" s="13"/>
      <c r="B9" s="13"/>
      <c r="C9" s="129" t="s">
        <v>98</v>
      </c>
      <c r="D9" s="130"/>
      <c r="E9" s="130"/>
      <c r="F9" s="130"/>
      <c r="G9" s="13"/>
      <c r="H9" s="13"/>
    </row>
    <row r="10" spans="1:8" x14ac:dyDescent="0.3">
      <c r="A10" s="13"/>
      <c r="B10" s="13"/>
      <c r="C10" s="13"/>
      <c r="D10" s="131" t="s">
        <v>111</v>
      </c>
      <c r="E10" s="132"/>
      <c r="F10" s="13"/>
      <c r="G10" s="13"/>
      <c r="H10" s="13"/>
    </row>
    <row r="11" spans="1:8" x14ac:dyDescent="0.3">
      <c r="A11" s="13"/>
      <c r="B11" s="13"/>
      <c r="C11" s="13"/>
      <c r="D11" s="13" t="s">
        <v>102</v>
      </c>
      <c r="E11" s="13"/>
      <c r="F11" s="13"/>
      <c r="G11" s="13"/>
      <c r="H11" s="13"/>
    </row>
    <row r="12" spans="1:8" x14ac:dyDescent="0.3">
      <c r="A12" s="13"/>
      <c r="B12" s="13"/>
      <c r="C12" s="13"/>
      <c r="D12" s="13"/>
      <c r="E12" s="13"/>
      <c r="F12" s="13"/>
      <c r="G12" s="13"/>
      <c r="H12" s="13"/>
    </row>
    <row r="13" spans="1:8" x14ac:dyDescent="0.3">
      <c r="A13" s="13"/>
      <c r="B13" s="147" t="s">
        <v>110</v>
      </c>
      <c r="C13" s="147"/>
      <c r="D13" s="147"/>
      <c r="E13" s="147"/>
      <c r="F13" s="147"/>
      <c r="G13" s="147"/>
      <c r="H13" s="147"/>
    </row>
    <row r="14" spans="1:8" x14ac:dyDescent="0.3">
      <c r="A14" s="13"/>
      <c r="B14" s="147"/>
      <c r="C14" s="147"/>
      <c r="D14" s="147"/>
      <c r="E14" s="147"/>
      <c r="F14" s="147"/>
      <c r="G14" s="147"/>
      <c r="H14" s="147"/>
    </row>
    <row r="15" spans="1:8" x14ac:dyDescent="0.3">
      <c r="A15" s="13"/>
      <c r="B15" s="13"/>
      <c r="C15" s="13"/>
      <c r="D15" s="13"/>
      <c r="E15" s="13"/>
      <c r="F15" s="13"/>
      <c r="G15" s="13"/>
      <c r="H15" s="13"/>
    </row>
    <row r="16" spans="1:8" x14ac:dyDescent="0.3">
      <c r="A16" s="13"/>
      <c r="B16" s="152" t="s">
        <v>8</v>
      </c>
      <c r="C16" s="153"/>
      <c r="D16" s="153"/>
      <c r="E16" s="35">
        <v>30</v>
      </c>
      <c r="F16" s="36" t="s">
        <v>10</v>
      </c>
      <c r="G16" s="37">
        <f>SUM(E16*23333.333)</f>
        <v>699999.99</v>
      </c>
      <c r="H16" s="38"/>
    </row>
    <row r="17" spans="1:8" x14ac:dyDescent="0.3">
      <c r="A17" s="13"/>
      <c r="B17" s="148" t="s">
        <v>83</v>
      </c>
      <c r="C17" s="149"/>
      <c r="D17" s="149"/>
      <c r="E17" s="150"/>
      <c r="F17" s="151"/>
      <c r="G17" s="53">
        <v>105200</v>
      </c>
      <c r="H17" s="13"/>
    </row>
    <row r="18" spans="1:8" x14ac:dyDescent="0.3">
      <c r="A18" s="13"/>
      <c r="B18" s="24"/>
      <c r="C18" s="21"/>
      <c r="D18" s="21"/>
      <c r="E18" s="24"/>
      <c r="F18" s="24"/>
      <c r="G18" s="13"/>
      <c r="H18" s="13"/>
    </row>
    <row r="19" spans="1:8" x14ac:dyDescent="0.3">
      <c r="A19" s="13"/>
      <c r="B19" s="148" t="s">
        <v>11</v>
      </c>
      <c r="C19" s="148"/>
      <c r="D19" s="148"/>
      <c r="E19" s="148"/>
      <c r="F19" s="148"/>
      <c r="G19" s="148"/>
      <c r="H19" s="13"/>
    </row>
    <row r="20" spans="1:8" ht="28.8" x14ac:dyDescent="0.3">
      <c r="A20" s="13"/>
      <c r="B20" s="49" t="s">
        <v>76</v>
      </c>
      <c r="C20" s="50" t="s">
        <v>13</v>
      </c>
      <c r="D20" s="50" t="s">
        <v>14</v>
      </c>
      <c r="E20" s="50" t="s">
        <v>15</v>
      </c>
      <c r="F20" s="50" t="s">
        <v>16</v>
      </c>
      <c r="G20" s="50" t="s">
        <v>17</v>
      </c>
      <c r="H20" s="13"/>
    </row>
    <row r="21" spans="1:8" x14ac:dyDescent="0.3">
      <c r="A21" s="13"/>
      <c r="B21" s="154"/>
      <c r="C21" s="153"/>
      <c r="D21" s="153"/>
      <c r="E21" s="153"/>
      <c r="F21" s="153"/>
      <c r="G21" s="153"/>
      <c r="H21" s="13"/>
    </row>
    <row r="22" spans="1:8" x14ac:dyDescent="0.3">
      <c r="A22" s="13"/>
      <c r="B22" s="32" t="s">
        <v>77</v>
      </c>
      <c r="C22" s="56">
        <v>15040</v>
      </c>
      <c r="D22" s="56">
        <v>17479</v>
      </c>
      <c r="E22" s="57">
        <v>70000</v>
      </c>
      <c r="F22" s="52">
        <v>3</v>
      </c>
      <c r="G22" s="53">
        <f>E22*F22</f>
        <v>210000</v>
      </c>
      <c r="H22" s="13"/>
    </row>
    <row r="23" spans="1:8" x14ac:dyDescent="0.3">
      <c r="A23" s="13"/>
      <c r="B23" s="32" t="s">
        <v>77</v>
      </c>
      <c r="C23" s="55">
        <v>15050</v>
      </c>
      <c r="D23" s="55">
        <v>17497</v>
      </c>
      <c r="E23" s="57">
        <v>230000</v>
      </c>
      <c r="F23" s="52">
        <v>2</v>
      </c>
      <c r="G23" s="53">
        <f t="shared" ref="G23:G29" si="0">E23*F23</f>
        <v>460000</v>
      </c>
      <c r="H23" s="13"/>
    </row>
    <row r="24" spans="1:8" x14ac:dyDescent="0.3">
      <c r="A24" s="13"/>
      <c r="B24" s="32" t="s">
        <v>77</v>
      </c>
      <c r="C24" s="55">
        <v>15053</v>
      </c>
      <c r="D24" s="55">
        <v>17500</v>
      </c>
      <c r="E24" s="57">
        <v>135000</v>
      </c>
      <c r="F24" s="52">
        <v>3</v>
      </c>
      <c r="G24" s="53">
        <f t="shared" si="0"/>
        <v>405000</v>
      </c>
      <c r="H24" s="13"/>
    </row>
    <row r="25" spans="1:8" x14ac:dyDescent="0.3">
      <c r="A25" s="13"/>
      <c r="B25" s="32"/>
      <c r="C25" s="54"/>
      <c r="D25" s="54"/>
      <c r="E25" s="51"/>
      <c r="F25" s="52"/>
      <c r="G25" s="53">
        <f t="shared" si="0"/>
        <v>0</v>
      </c>
      <c r="H25" s="13"/>
    </row>
    <row r="26" spans="1:8" x14ac:dyDescent="0.3">
      <c r="A26" s="13"/>
      <c r="B26" s="32"/>
      <c r="C26" s="32"/>
      <c r="D26" s="32"/>
      <c r="E26" s="51"/>
      <c r="F26" s="52"/>
      <c r="G26" s="53">
        <f t="shared" si="0"/>
        <v>0</v>
      </c>
      <c r="H26" s="13"/>
    </row>
    <row r="27" spans="1:8" x14ac:dyDescent="0.3">
      <c r="A27" s="13"/>
      <c r="B27" s="32"/>
      <c r="C27" s="32"/>
      <c r="D27" s="32"/>
      <c r="E27" s="51"/>
      <c r="F27" s="52"/>
      <c r="G27" s="53">
        <f t="shared" si="0"/>
        <v>0</v>
      </c>
      <c r="H27" s="13"/>
    </row>
    <row r="28" spans="1:8" x14ac:dyDescent="0.3">
      <c r="A28" s="13"/>
      <c r="B28" s="32"/>
      <c r="C28" s="32"/>
      <c r="D28" s="32"/>
      <c r="E28" s="51"/>
      <c r="F28" s="52"/>
      <c r="G28" s="53">
        <f t="shared" si="0"/>
        <v>0</v>
      </c>
      <c r="H28" s="13"/>
    </row>
    <row r="29" spans="1:8" x14ac:dyDescent="0.3">
      <c r="A29" s="13"/>
      <c r="B29" s="32"/>
      <c r="C29" s="32"/>
      <c r="D29" s="32"/>
      <c r="E29" s="51"/>
      <c r="F29" s="52"/>
      <c r="G29" s="53">
        <f t="shared" si="0"/>
        <v>0</v>
      </c>
      <c r="H29" s="13"/>
    </row>
    <row r="30" spans="1:8" x14ac:dyDescent="0.3">
      <c r="A30" s="13"/>
      <c r="B30" s="13"/>
      <c r="C30" s="13"/>
      <c r="D30" s="13"/>
      <c r="E30" s="13"/>
      <c r="F30" s="13"/>
      <c r="G30" s="13"/>
      <c r="H30" s="13"/>
    </row>
    <row r="31" spans="1:8" x14ac:dyDescent="0.3">
      <c r="A31" s="13"/>
      <c r="B31" s="13"/>
      <c r="C31" s="13"/>
      <c r="D31" s="13"/>
      <c r="E31" s="155" t="s">
        <v>18</v>
      </c>
      <c r="F31" s="137"/>
      <c r="G31" s="26">
        <f>SUM(G22:G29)</f>
        <v>1075000</v>
      </c>
      <c r="H31" s="13"/>
    </row>
    <row r="32" spans="1:8" x14ac:dyDescent="0.3">
      <c r="A32" s="13"/>
      <c r="B32" s="13"/>
      <c r="C32" s="13"/>
      <c r="D32" s="13"/>
      <c r="E32" s="13"/>
      <c r="F32" s="13"/>
      <c r="G32" s="13"/>
      <c r="H32" s="13"/>
    </row>
    <row r="33" spans="1:8" x14ac:dyDescent="0.3">
      <c r="A33" s="13"/>
      <c r="B33" s="145" t="s">
        <v>19</v>
      </c>
      <c r="C33" s="145"/>
      <c r="D33" s="145"/>
      <c r="E33" s="145"/>
      <c r="F33" s="146">
        <f>SUM(G16+G17+G31)</f>
        <v>1880199.99</v>
      </c>
      <c r="G33" s="146"/>
      <c r="H33" s="13"/>
    </row>
    <row r="34" spans="1:8" x14ac:dyDescent="0.3">
      <c r="A34" s="13"/>
      <c r="B34" s="131"/>
      <c r="C34" s="130"/>
      <c r="D34" s="130"/>
      <c r="E34" s="134"/>
      <c r="F34" s="130"/>
      <c r="G34" s="13"/>
      <c r="H34" s="13"/>
    </row>
    <row r="35" spans="1:8" x14ac:dyDescent="0.3">
      <c r="A35" s="13"/>
      <c r="B35" s="24"/>
      <c r="C35" s="21"/>
      <c r="D35" s="21"/>
      <c r="E35" s="44"/>
      <c r="F35" s="21"/>
      <c r="G35" s="13"/>
      <c r="H35" s="13"/>
    </row>
    <row r="36" spans="1:8" x14ac:dyDescent="0.3">
      <c r="A36" s="13"/>
      <c r="B36" s="135" t="s">
        <v>20</v>
      </c>
      <c r="C36" s="136"/>
      <c r="D36" s="136"/>
      <c r="E36" s="136"/>
      <c r="F36" s="136"/>
      <c r="G36" s="137"/>
      <c r="H36" s="13"/>
    </row>
    <row r="37" spans="1:8" x14ac:dyDescent="0.3">
      <c r="A37" s="13"/>
      <c r="B37" s="13"/>
      <c r="C37" s="13"/>
      <c r="D37" s="13"/>
      <c r="E37" s="13"/>
      <c r="F37" s="13"/>
      <c r="G37" s="45"/>
      <c r="H37" s="13"/>
    </row>
    <row r="38" spans="1:8" x14ac:dyDescent="0.3">
      <c r="A38" s="13"/>
      <c r="B38" s="140" t="s">
        <v>78</v>
      </c>
      <c r="C38" s="140"/>
      <c r="D38" s="140"/>
      <c r="E38" s="140"/>
      <c r="F38" s="140"/>
      <c r="G38" s="140"/>
      <c r="H38" s="140"/>
    </row>
    <row r="39" spans="1:8" x14ac:dyDescent="0.3">
      <c r="A39" s="13"/>
      <c r="B39" s="140"/>
      <c r="C39" s="140"/>
      <c r="D39" s="140"/>
      <c r="E39" s="140"/>
      <c r="F39" s="140"/>
      <c r="G39" s="140"/>
      <c r="H39" s="140"/>
    </row>
    <row r="40" spans="1:8" x14ac:dyDescent="0.3">
      <c r="A40" s="13"/>
      <c r="B40" s="140"/>
      <c r="C40" s="140"/>
      <c r="D40" s="140"/>
      <c r="E40" s="140"/>
      <c r="F40" s="140"/>
      <c r="G40" s="140"/>
      <c r="H40" s="140"/>
    </row>
    <row r="41" spans="1:8" x14ac:dyDescent="0.3">
      <c r="A41" s="13"/>
      <c r="B41" s="24"/>
      <c r="C41" s="21"/>
      <c r="D41" s="21"/>
      <c r="E41" s="44"/>
      <c r="F41" s="21"/>
      <c r="G41" s="13"/>
      <c r="H41" s="13"/>
    </row>
    <row r="42" spans="1:8" x14ac:dyDescent="0.3">
      <c r="A42" s="13"/>
      <c r="B42" s="138" t="s">
        <v>79</v>
      </c>
      <c r="C42" s="138"/>
      <c r="D42" s="138"/>
      <c r="E42" s="138"/>
      <c r="F42" s="141">
        <v>210400</v>
      </c>
      <c r="G42" s="142"/>
      <c r="H42" s="13"/>
    </row>
    <row r="43" spans="1:8" x14ac:dyDescent="0.3">
      <c r="A43" s="13"/>
      <c r="B43" s="138" t="s">
        <v>80</v>
      </c>
      <c r="C43" s="138"/>
      <c r="D43" s="138"/>
      <c r="E43" s="138"/>
      <c r="F43" s="141">
        <v>0</v>
      </c>
      <c r="G43" s="142"/>
      <c r="H43" s="13"/>
    </row>
    <row r="44" spans="1:8" x14ac:dyDescent="0.3">
      <c r="A44" s="13"/>
      <c r="B44" s="138" t="s">
        <v>81</v>
      </c>
      <c r="C44" s="138"/>
      <c r="D44" s="138"/>
      <c r="E44" s="138"/>
      <c r="F44" s="143">
        <f>+F42+F43</f>
        <v>210400</v>
      </c>
      <c r="G44" s="144"/>
      <c r="H44" s="13"/>
    </row>
    <row r="45" spans="1:8" x14ac:dyDescent="0.3">
      <c r="A45" s="13"/>
      <c r="B45" s="13"/>
      <c r="C45" s="13"/>
      <c r="D45" s="13"/>
      <c r="E45" s="13"/>
      <c r="F45" s="13"/>
      <c r="G45" s="13"/>
      <c r="H45" s="13"/>
    </row>
    <row r="46" spans="1:8" x14ac:dyDescent="0.3">
      <c r="A46" s="13"/>
      <c r="B46" s="145" t="s">
        <v>17</v>
      </c>
      <c r="C46" s="145"/>
      <c r="D46" s="145"/>
      <c r="E46" s="145"/>
      <c r="F46" s="146">
        <f>+F33-F44</f>
        <v>1669799.99</v>
      </c>
      <c r="G46" s="146"/>
      <c r="H46" s="13"/>
    </row>
    <row r="47" spans="1:8" x14ac:dyDescent="0.3">
      <c r="A47" s="13"/>
      <c r="B47" s="13"/>
      <c r="C47" s="13"/>
      <c r="D47" s="13"/>
      <c r="E47" s="13"/>
      <c r="F47" s="13"/>
      <c r="G47" s="13"/>
      <c r="H47" s="13"/>
    </row>
    <row r="48" spans="1:8" x14ac:dyDescent="0.3">
      <c r="A48" s="13"/>
      <c r="B48" s="139"/>
      <c r="C48" s="139"/>
      <c r="D48" s="139"/>
      <c r="E48" s="139"/>
      <c r="F48" s="139"/>
      <c r="G48" s="139"/>
      <c r="H48" s="13"/>
    </row>
    <row r="49" spans="1:8" x14ac:dyDescent="0.3">
      <c r="A49" s="13"/>
      <c r="B49" s="140" t="s">
        <v>90</v>
      </c>
      <c r="C49" s="140"/>
      <c r="D49" s="140"/>
      <c r="E49" s="140"/>
      <c r="F49" s="140"/>
      <c r="G49" s="140"/>
      <c r="H49" s="140"/>
    </row>
    <row r="50" spans="1:8" x14ac:dyDescent="0.3">
      <c r="A50" s="13"/>
      <c r="B50" s="140"/>
      <c r="C50" s="140"/>
      <c r="D50" s="140"/>
      <c r="E50" s="140"/>
      <c r="F50" s="140"/>
      <c r="G50" s="140"/>
      <c r="H50" s="140"/>
    </row>
    <row r="51" spans="1:8" x14ac:dyDescent="0.3">
      <c r="A51" s="13"/>
      <c r="B51" s="140"/>
      <c r="C51" s="140"/>
      <c r="D51" s="140"/>
      <c r="E51" s="140"/>
      <c r="F51" s="140"/>
      <c r="G51" s="140"/>
      <c r="H51" s="140"/>
    </row>
    <row r="52" spans="1:8" x14ac:dyDescent="0.3">
      <c r="A52" s="13"/>
      <c r="B52" s="33"/>
      <c r="C52" s="33"/>
      <c r="D52" s="33"/>
      <c r="E52" s="33"/>
      <c r="F52" s="33"/>
      <c r="G52" s="33"/>
      <c r="H52" s="33"/>
    </row>
    <row r="53" spans="1:8" x14ac:dyDescent="0.3">
      <c r="A53" s="13"/>
      <c r="B53" s="33"/>
      <c r="C53" s="33"/>
      <c r="D53" s="33"/>
      <c r="E53" s="33"/>
      <c r="F53" s="33"/>
      <c r="G53" s="33"/>
      <c r="H53" s="33"/>
    </row>
    <row r="54" spans="1:8" x14ac:dyDescent="0.3">
      <c r="A54" s="13"/>
      <c r="B54" s="33"/>
      <c r="C54" s="33"/>
      <c r="D54" s="33"/>
      <c r="E54" s="33"/>
      <c r="F54" s="33"/>
      <c r="G54" s="33"/>
      <c r="H54" s="33"/>
    </row>
    <row r="55" spans="1:8" x14ac:dyDescent="0.3">
      <c r="A55" s="13"/>
      <c r="B55" s="33"/>
      <c r="C55" s="33"/>
      <c r="D55" s="33"/>
      <c r="E55" s="33"/>
      <c r="F55" s="33"/>
      <c r="G55" s="33"/>
      <c r="H55" s="33"/>
    </row>
    <row r="56" spans="1:8" x14ac:dyDescent="0.3">
      <c r="A56" s="13"/>
      <c r="B56" s="13"/>
      <c r="C56" s="129" t="s">
        <v>98</v>
      </c>
      <c r="D56" s="130"/>
      <c r="E56" s="130"/>
      <c r="F56" s="130"/>
      <c r="G56" s="13"/>
      <c r="H56" s="13"/>
    </row>
    <row r="57" spans="1:8" x14ac:dyDescent="0.3">
      <c r="A57" s="13"/>
      <c r="B57" s="13"/>
      <c r="C57" s="13"/>
      <c r="D57" s="131" t="s">
        <v>97</v>
      </c>
      <c r="E57" s="132"/>
      <c r="F57" s="13"/>
      <c r="G57" s="13"/>
      <c r="H57" s="13"/>
    </row>
    <row r="58" spans="1:8" x14ac:dyDescent="0.3">
      <c r="A58" s="13"/>
      <c r="B58" s="13"/>
      <c r="C58" s="133" t="s">
        <v>107</v>
      </c>
      <c r="D58" s="132"/>
      <c r="E58" s="132"/>
      <c r="F58" s="132"/>
      <c r="G58" s="13"/>
      <c r="H58" s="13"/>
    </row>
    <row r="59" spans="1:8" x14ac:dyDescent="0.3">
      <c r="A59" s="13"/>
      <c r="B59" s="131" t="s">
        <v>23</v>
      </c>
      <c r="C59" s="132"/>
      <c r="D59" s="132"/>
      <c r="E59" s="132"/>
      <c r="F59" s="132"/>
      <c r="G59" s="132"/>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09375" defaultRowHeight="14.4" x14ac:dyDescent="0.3"/>
  <cols>
    <col min="1" max="1" width="4.88671875" customWidth="1"/>
    <col min="2" max="3" width="9.44140625" customWidth="1"/>
    <col min="4" max="4" width="9.5546875" customWidth="1"/>
    <col min="5" max="5" width="10.6640625" bestFit="1" customWidth="1"/>
    <col min="6" max="6" width="9.44140625" customWidth="1"/>
    <col min="7" max="7" width="10.3320312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7" t="s">
        <v>1</v>
      </c>
      <c r="E5" s="158"/>
    </row>
    <row r="6" spans="2:8" x14ac:dyDescent="0.3">
      <c r="D6" s="157" t="s">
        <v>2</v>
      </c>
      <c r="E6" s="158"/>
    </row>
    <row r="8" spans="2:8" x14ac:dyDescent="0.3">
      <c r="D8" s="157" t="s">
        <v>3</v>
      </c>
      <c r="E8" s="158"/>
    </row>
    <row r="9" spans="2:8" x14ac:dyDescent="0.3">
      <c r="C9" s="129" t="s">
        <v>67</v>
      </c>
      <c r="D9" s="130"/>
      <c r="E9" s="130"/>
      <c r="F9" s="130"/>
    </row>
    <row r="10" spans="2:8" x14ac:dyDescent="0.3">
      <c r="D10" s="131" t="s">
        <v>68</v>
      </c>
      <c r="E10" s="158"/>
    </row>
    <row r="11" spans="2:8" x14ac:dyDescent="0.3">
      <c r="D11" s="13" t="s">
        <v>71</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9" t="s">
        <v>8</v>
      </c>
      <c r="C16" s="160"/>
      <c r="D16" s="160"/>
      <c r="E16" s="3">
        <v>30</v>
      </c>
      <c r="F16" s="4" t="s">
        <v>10</v>
      </c>
      <c r="G16" s="5">
        <f>SUM(E16*23333.333)</f>
        <v>699999.99</v>
      </c>
      <c r="H16" s="6"/>
    </row>
    <row r="18" spans="2:8" x14ac:dyDescent="0.3">
      <c r="C18" s="157" t="s">
        <v>11</v>
      </c>
      <c r="D18" s="158"/>
      <c r="E18" s="158"/>
      <c r="F18" s="158"/>
    </row>
    <row r="19" spans="2:8" ht="30" customHeight="1" x14ac:dyDescent="0.3">
      <c r="B19" s="7"/>
      <c r="C19" s="7" t="s">
        <v>13</v>
      </c>
      <c r="D19" s="7" t="s">
        <v>14</v>
      </c>
      <c r="E19" s="7" t="s">
        <v>15</v>
      </c>
      <c r="F19" s="7" t="s">
        <v>16</v>
      </c>
      <c r="G19" s="7" t="s">
        <v>17</v>
      </c>
    </row>
    <row r="20" spans="2:8" x14ac:dyDescent="0.3">
      <c r="B20" s="164"/>
      <c r="C20" s="153"/>
      <c r="D20" s="153"/>
      <c r="E20" s="153"/>
      <c r="F20" s="153"/>
      <c r="G20" s="153"/>
    </row>
    <row r="21" spans="2:8" x14ac:dyDescent="0.3">
      <c r="B21" s="14"/>
      <c r="C21" s="19">
        <v>14406</v>
      </c>
      <c r="D21" s="19">
        <v>16575</v>
      </c>
      <c r="E21" s="15">
        <v>75000</v>
      </c>
      <c r="F21" s="9">
        <v>2</v>
      </c>
      <c r="G21" s="5">
        <f t="shared" ref="G21:G28" si="0">SUM(E21*F21)</f>
        <v>150000</v>
      </c>
      <c r="H21" s="13" t="s">
        <v>48</v>
      </c>
    </row>
    <row r="22" spans="2:8" x14ac:dyDescent="0.3">
      <c r="B22" s="14"/>
      <c r="C22" s="17"/>
      <c r="D22" s="17"/>
      <c r="E22" s="15">
        <v>0</v>
      </c>
      <c r="F22" s="9">
        <v>1</v>
      </c>
      <c r="G22" s="5">
        <f t="shared" si="0"/>
        <v>0</v>
      </c>
    </row>
    <row r="23" spans="2:8" x14ac:dyDescent="0.3">
      <c r="B23" s="4"/>
      <c r="C23" s="16"/>
      <c r="D23" s="16"/>
      <c r="E23" s="8">
        <v>0</v>
      </c>
      <c r="F23" s="9">
        <v>0</v>
      </c>
      <c r="G23" s="5">
        <f t="shared" si="0"/>
        <v>0</v>
      </c>
    </row>
    <row r="24" spans="2:8" x14ac:dyDescent="0.3">
      <c r="B24" s="4"/>
      <c r="C24" s="4"/>
      <c r="D24" s="4"/>
      <c r="E24" s="8"/>
      <c r="F24" s="9"/>
      <c r="G24" s="5">
        <f t="shared" si="0"/>
        <v>0</v>
      </c>
    </row>
    <row r="25" spans="2:8" x14ac:dyDescent="0.3">
      <c r="B25" s="4"/>
      <c r="C25" s="4"/>
      <c r="D25" s="4"/>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9" t="s">
        <v>18</v>
      </c>
      <c r="F30" s="162"/>
      <c r="G30" s="5">
        <f>SUM(G21:G28)</f>
        <v>150000</v>
      </c>
    </row>
    <row r="32" spans="2:8" x14ac:dyDescent="0.3">
      <c r="B32" s="161" t="s">
        <v>19</v>
      </c>
      <c r="C32" s="160"/>
      <c r="D32" s="162"/>
      <c r="E32" s="163">
        <f>SUM(G16+G30)</f>
        <v>849999.99</v>
      </c>
      <c r="F32" s="162"/>
    </row>
    <row r="33" spans="2:7" x14ac:dyDescent="0.3">
      <c r="B33" s="161"/>
      <c r="C33" s="160"/>
      <c r="D33" s="162"/>
      <c r="E33" s="163"/>
      <c r="F33" s="162"/>
    </row>
    <row r="35" spans="2:7" x14ac:dyDescent="0.3">
      <c r="B35" s="165" t="s">
        <v>20</v>
      </c>
      <c r="C35" s="160"/>
      <c r="D35" s="160"/>
      <c r="E35" s="160"/>
      <c r="F35" s="160"/>
      <c r="G35" s="162"/>
    </row>
    <row r="36" spans="2:7" x14ac:dyDescent="0.3">
      <c r="B36" t="s">
        <v>21</v>
      </c>
      <c r="G36" s="10"/>
    </row>
    <row r="37" spans="2:7" x14ac:dyDescent="0.3">
      <c r="B37" t="s">
        <v>22</v>
      </c>
      <c r="G37" s="10"/>
    </row>
    <row r="44" spans="2:7" x14ac:dyDescent="0.3">
      <c r="C44" s="129" t="s">
        <v>67</v>
      </c>
      <c r="D44" s="130"/>
      <c r="E44" s="130"/>
      <c r="F44" s="130"/>
    </row>
    <row r="45" spans="2:7" x14ac:dyDescent="0.3">
      <c r="D45" s="131" t="s">
        <v>68</v>
      </c>
      <c r="E45" s="158"/>
    </row>
    <row r="46" spans="2:7" x14ac:dyDescent="0.3">
      <c r="C46" s="133" t="s">
        <v>69</v>
      </c>
      <c r="D46" s="158"/>
      <c r="E46" s="158"/>
      <c r="F46" s="158"/>
    </row>
    <row r="47" spans="2:7" x14ac:dyDescent="0.3">
      <c r="B47" s="157" t="s">
        <v>23</v>
      </c>
      <c r="C47" s="158"/>
      <c r="D47" s="158"/>
      <c r="E47" s="158"/>
      <c r="F47" s="158"/>
      <c r="G47" s="158"/>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09375" defaultRowHeight="14.4" x14ac:dyDescent="0.3"/>
  <cols>
    <col min="1" max="1" width="4.88671875" customWidth="1"/>
    <col min="2" max="3" width="9.44140625" customWidth="1"/>
    <col min="4" max="4" width="9.5546875" customWidth="1"/>
    <col min="5" max="5" width="10.6640625" bestFit="1" customWidth="1"/>
    <col min="6" max="6" width="9.44140625" customWidth="1"/>
    <col min="7" max="7" width="10.33203125" customWidth="1"/>
    <col min="8" max="26" width="9.44140625" customWidth="1"/>
  </cols>
  <sheetData>
    <row r="1" spans="2:8" x14ac:dyDescent="0.3">
      <c r="B1" t="str">
        <f>'LILIANA P'!B1</f>
        <v>SANTIAGO DE CALI 18 DE AGOSTO DE 2017</v>
      </c>
    </row>
    <row r="3" spans="2:8" x14ac:dyDescent="0.3">
      <c r="B3" t="s">
        <v>0</v>
      </c>
      <c r="D3" s="1">
        <v>11</v>
      </c>
    </row>
    <row r="5" spans="2:8" x14ac:dyDescent="0.3">
      <c r="D5" s="157" t="s">
        <v>1</v>
      </c>
      <c r="E5" s="158"/>
    </row>
    <row r="6" spans="2:8" x14ac:dyDescent="0.3">
      <c r="D6" s="157" t="s">
        <v>2</v>
      </c>
      <c r="E6" s="158"/>
    </row>
    <row r="8" spans="2:8" x14ac:dyDescent="0.3">
      <c r="D8" s="157" t="s">
        <v>3</v>
      </c>
      <c r="E8" s="158"/>
    </row>
    <row r="9" spans="2:8" x14ac:dyDescent="0.3">
      <c r="C9" s="156" t="s">
        <v>40</v>
      </c>
      <c r="D9" s="130"/>
      <c r="E9" s="130"/>
      <c r="F9" s="130"/>
    </row>
    <row r="10" spans="2:8" x14ac:dyDescent="0.3">
      <c r="D10" s="157" t="s">
        <v>41</v>
      </c>
      <c r="E10" s="158"/>
    </row>
    <row r="11" spans="2:8" x14ac:dyDescent="0.3">
      <c r="D11" t="s">
        <v>43</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9" t="s">
        <v>8</v>
      </c>
      <c r="C16" s="160"/>
      <c r="D16" s="160"/>
      <c r="E16" s="3">
        <v>30</v>
      </c>
      <c r="F16" s="4" t="s">
        <v>10</v>
      </c>
      <c r="G16" s="5">
        <f>SUM(E16*23333.333)</f>
        <v>699999.99</v>
      </c>
      <c r="H16" s="6"/>
    </row>
    <row r="18" spans="2:8" x14ac:dyDescent="0.3">
      <c r="C18" s="157" t="s">
        <v>11</v>
      </c>
      <c r="D18" s="158"/>
      <c r="E18" s="158"/>
      <c r="F18" s="158"/>
    </row>
    <row r="19" spans="2:8" ht="30" customHeight="1" x14ac:dyDescent="0.3">
      <c r="B19" s="7" t="s">
        <v>12</v>
      </c>
      <c r="C19" s="7" t="s">
        <v>13</v>
      </c>
      <c r="D19" s="7" t="s">
        <v>14</v>
      </c>
      <c r="E19" s="7" t="s">
        <v>15</v>
      </c>
      <c r="F19" s="7" t="s">
        <v>16</v>
      </c>
      <c r="G19" s="7" t="s">
        <v>17</v>
      </c>
    </row>
    <row r="20" spans="2:8" x14ac:dyDescent="0.3">
      <c r="B20" s="164"/>
      <c r="C20" s="153"/>
      <c r="D20" s="153"/>
      <c r="E20" s="153"/>
      <c r="F20" s="153"/>
      <c r="G20" s="153"/>
    </row>
    <row r="21" spans="2:8" x14ac:dyDescent="0.3">
      <c r="B21" s="14">
        <v>73580</v>
      </c>
      <c r="C21" s="17">
        <v>14174</v>
      </c>
      <c r="D21" s="17">
        <v>16304</v>
      </c>
      <c r="E21" s="15">
        <v>70000</v>
      </c>
      <c r="F21" s="9">
        <v>2</v>
      </c>
      <c r="G21" s="5">
        <f t="shared" ref="G21:G28" si="0">SUM(E21*F21)</f>
        <v>140000</v>
      </c>
      <c r="H21" s="13" t="s">
        <v>48</v>
      </c>
    </row>
    <row r="22" spans="2:8" x14ac:dyDescent="0.3">
      <c r="B22" s="14">
        <v>73955</v>
      </c>
      <c r="C22" s="17">
        <v>14168</v>
      </c>
      <c r="D22" s="17">
        <v>16292</v>
      </c>
      <c r="E22" s="15">
        <v>70000</v>
      </c>
      <c r="F22" s="9">
        <v>2</v>
      </c>
      <c r="G22" s="5">
        <f t="shared" si="0"/>
        <v>140000</v>
      </c>
      <c r="H22" s="13" t="s">
        <v>48</v>
      </c>
    </row>
    <row r="23" spans="2:8" x14ac:dyDescent="0.3">
      <c r="B23" s="4">
        <v>74555</v>
      </c>
      <c r="C23" s="16">
        <v>14180</v>
      </c>
      <c r="D23" s="16">
        <v>16319</v>
      </c>
      <c r="E23" s="8">
        <v>75000</v>
      </c>
      <c r="F23" s="9">
        <v>3</v>
      </c>
      <c r="G23" s="5">
        <f t="shared" si="0"/>
        <v>225000</v>
      </c>
      <c r="H23" s="13" t="s">
        <v>48</v>
      </c>
    </row>
    <row r="24" spans="2:8" x14ac:dyDescent="0.3">
      <c r="B24" s="4">
        <v>74036</v>
      </c>
      <c r="C24" s="4">
        <v>14191</v>
      </c>
      <c r="D24" s="4">
        <v>16342</v>
      </c>
      <c r="E24" s="8">
        <v>125000</v>
      </c>
      <c r="F24" s="9">
        <v>2</v>
      </c>
      <c r="G24" s="5">
        <f t="shared" si="0"/>
        <v>250000</v>
      </c>
      <c r="H24" s="13" t="s">
        <v>48</v>
      </c>
    </row>
    <row r="25" spans="2:8" x14ac:dyDescent="0.3">
      <c r="B25" s="4">
        <v>72922</v>
      </c>
      <c r="C25" s="4">
        <v>14391</v>
      </c>
      <c r="D25" s="4">
        <v>16551</v>
      </c>
      <c r="E25" s="8">
        <v>70000</v>
      </c>
      <c r="F25" s="9">
        <v>2</v>
      </c>
      <c r="G25" s="5">
        <f t="shared" si="0"/>
        <v>140000</v>
      </c>
      <c r="H25" t="s">
        <v>48</v>
      </c>
    </row>
    <row r="26" spans="2:8" x14ac:dyDescent="0.3">
      <c r="B26" s="4">
        <v>74119</v>
      </c>
      <c r="C26" s="4">
        <v>14319</v>
      </c>
      <c r="D26" s="4">
        <v>16476</v>
      </c>
      <c r="E26" s="8">
        <v>170000</v>
      </c>
      <c r="F26" s="9">
        <v>2</v>
      </c>
      <c r="G26" s="5">
        <f t="shared" si="0"/>
        <v>340000</v>
      </c>
      <c r="H26" t="s">
        <v>48</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9" t="s">
        <v>18</v>
      </c>
      <c r="F30" s="162"/>
      <c r="G30" s="5">
        <f>SUM(G21:G28)</f>
        <v>1235000</v>
      </c>
    </row>
    <row r="32" spans="2:8" x14ac:dyDescent="0.3">
      <c r="B32" s="161" t="s">
        <v>19</v>
      </c>
      <c r="C32" s="160"/>
      <c r="D32" s="162"/>
      <c r="E32" s="163">
        <f>SUM(G16+G30)</f>
        <v>1934999.99</v>
      </c>
      <c r="F32" s="162"/>
    </row>
    <row r="33" spans="2:7" x14ac:dyDescent="0.3">
      <c r="B33" s="161"/>
      <c r="C33" s="160"/>
      <c r="D33" s="162"/>
      <c r="E33" s="163"/>
      <c r="F33" s="162"/>
    </row>
    <row r="35" spans="2:7" x14ac:dyDescent="0.3">
      <c r="B35" s="165" t="s">
        <v>20</v>
      </c>
      <c r="C35" s="160"/>
      <c r="D35" s="160"/>
      <c r="E35" s="160"/>
      <c r="F35" s="160"/>
      <c r="G35" s="162"/>
    </row>
    <row r="36" spans="2:7" x14ac:dyDescent="0.3">
      <c r="B36" t="s">
        <v>21</v>
      </c>
      <c r="G36" s="10"/>
    </row>
    <row r="37" spans="2:7" x14ac:dyDescent="0.3">
      <c r="B37" t="s">
        <v>22</v>
      </c>
      <c r="G37" s="10"/>
    </row>
    <row r="44" spans="2:7" x14ac:dyDescent="0.3">
      <c r="C44" s="156" t="s">
        <v>40</v>
      </c>
      <c r="D44" s="130"/>
      <c r="E44" s="130"/>
      <c r="F44" s="130"/>
    </row>
    <row r="45" spans="2:7" x14ac:dyDescent="0.3">
      <c r="C45" s="157" t="s">
        <v>41</v>
      </c>
      <c r="D45" s="158"/>
      <c r="E45" s="158"/>
      <c r="F45" s="158"/>
    </row>
    <row r="46" spans="2:7" x14ac:dyDescent="0.3">
      <c r="C46" s="133" t="s">
        <v>42</v>
      </c>
      <c r="D46" s="158"/>
      <c r="E46" s="158"/>
      <c r="F46" s="158"/>
    </row>
    <row r="47" spans="2:7" x14ac:dyDescent="0.3">
      <c r="B47" s="157" t="s">
        <v>23</v>
      </c>
      <c r="C47" s="158"/>
      <c r="D47" s="158"/>
      <c r="E47" s="158"/>
      <c r="F47" s="158"/>
      <c r="G47" s="158"/>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09375" defaultRowHeight="14.4" x14ac:dyDescent="0.3"/>
  <cols>
    <col min="1" max="1" width="4.88671875" style="13" customWidth="1"/>
    <col min="2" max="3" width="11.44140625" style="13" customWidth="1"/>
    <col min="4" max="4" width="14.109375" style="13" customWidth="1"/>
    <col min="5" max="5" width="10.6640625" style="13" bestFit="1" customWidth="1"/>
    <col min="6" max="6" width="9.44140625" style="13" customWidth="1"/>
    <col min="7" max="7" width="10.33203125" style="13" customWidth="1"/>
    <col min="8" max="26" width="9.44140625" style="13" customWidth="1"/>
    <col min="27" max="16384" width="15.109375" style="13"/>
  </cols>
  <sheetData>
    <row r="1" spans="2:8" x14ac:dyDescent="0.3">
      <c r="B1" s="13" t="str">
        <f>'LILIANA P'!B1</f>
        <v>SANTIAGO DE CALI 18 DE AGOSTO DE 2017</v>
      </c>
    </row>
    <row r="3" spans="2:8" x14ac:dyDescent="0.3">
      <c r="B3" s="13" t="s">
        <v>0</v>
      </c>
      <c r="D3" s="34">
        <v>6</v>
      </c>
    </row>
    <row r="5" spans="2:8" x14ac:dyDescent="0.3">
      <c r="D5" s="131" t="s">
        <v>1</v>
      </c>
      <c r="E5" s="132"/>
    </row>
    <row r="6" spans="2:8" x14ac:dyDescent="0.3">
      <c r="D6" s="131" t="s">
        <v>2</v>
      </c>
      <c r="E6" s="132"/>
    </row>
    <row r="8" spans="2:8" x14ac:dyDescent="0.3">
      <c r="D8" s="131" t="s">
        <v>3</v>
      </c>
      <c r="E8" s="132"/>
    </row>
    <row r="9" spans="2:8" x14ac:dyDescent="0.3">
      <c r="C9" s="129" t="s">
        <v>53</v>
      </c>
      <c r="D9" s="130"/>
      <c r="E9" s="130"/>
      <c r="F9" s="130"/>
    </row>
    <row r="10" spans="2:8" x14ac:dyDescent="0.3">
      <c r="D10" s="131" t="s">
        <v>54</v>
      </c>
      <c r="E10" s="132"/>
    </row>
    <row r="11" spans="2:8" x14ac:dyDescent="0.3">
      <c r="D11" s="13" t="s">
        <v>72</v>
      </c>
    </row>
    <row r="13" spans="2:8" x14ac:dyDescent="0.3">
      <c r="B13" s="147" t="s">
        <v>75</v>
      </c>
      <c r="C13" s="147"/>
      <c r="D13" s="147"/>
      <c r="E13" s="147"/>
      <c r="F13" s="147"/>
      <c r="G13" s="147"/>
      <c r="H13" s="147"/>
    </row>
    <row r="14" spans="2:8" x14ac:dyDescent="0.3">
      <c r="B14" s="147"/>
      <c r="C14" s="147"/>
      <c r="D14" s="147"/>
      <c r="E14" s="147"/>
      <c r="F14" s="147"/>
      <c r="G14" s="147"/>
      <c r="H14" s="147"/>
    </row>
    <row r="16" spans="2:8" x14ac:dyDescent="0.3">
      <c r="B16" s="152" t="s">
        <v>8</v>
      </c>
      <c r="C16" s="153"/>
      <c r="D16" s="153"/>
      <c r="E16" s="35">
        <v>30</v>
      </c>
      <c r="F16" s="36" t="s">
        <v>10</v>
      </c>
      <c r="G16" s="37">
        <f>SUM(E16*23333.333)</f>
        <v>699999.99</v>
      </c>
      <c r="H16" s="38"/>
    </row>
    <row r="17" spans="2:7" x14ac:dyDescent="0.3">
      <c r="B17" s="148" t="s">
        <v>83</v>
      </c>
      <c r="C17" s="149"/>
      <c r="D17" s="149"/>
      <c r="E17" s="150"/>
      <c r="F17" s="151"/>
      <c r="G17" s="53">
        <v>105200</v>
      </c>
    </row>
    <row r="18" spans="2:7" x14ac:dyDescent="0.3">
      <c r="B18" s="24"/>
      <c r="C18" s="21"/>
      <c r="D18" s="21"/>
      <c r="E18" s="24"/>
      <c r="F18" s="24"/>
    </row>
    <row r="19" spans="2:7" x14ac:dyDescent="0.3">
      <c r="C19" s="131" t="s">
        <v>11</v>
      </c>
      <c r="D19" s="132"/>
      <c r="E19" s="132"/>
      <c r="F19" s="132"/>
    </row>
    <row r="20" spans="2:7" ht="30" customHeight="1" x14ac:dyDescent="0.3">
      <c r="B20" s="30" t="s">
        <v>76</v>
      </c>
      <c r="C20" s="30" t="s">
        <v>13</v>
      </c>
      <c r="D20" s="30" t="s">
        <v>14</v>
      </c>
      <c r="E20" s="30" t="s">
        <v>15</v>
      </c>
      <c r="F20" s="30" t="s">
        <v>16</v>
      </c>
      <c r="G20" s="30" t="s">
        <v>17</v>
      </c>
    </row>
    <row r="21" spans="2:7" x14ac:dyDescent="0.3">
      <c r="B21" s="154"/>
      <c r="C21" s="153"/>
      <c r="D21" s="153"/>
      <c r="E21" s="153"/>
      <c r="F21" s="153"/>
      <c r="G21" s="153"/>
    </row>
    <row r="22" spans="2:7" x14ac:dyDescent="0.3">
      <c r="B22" s="31" t="s">
        <v>77</v>
      </c>
      <c r="C22" s="47">
        <v>14419</v>
      </c>
      <c r="D22" s="47">
        <v>16598</v>
      </c>
      <c r="E22" s="39">
        <v>80000</v>
      </c>
      <c r="F22" s="40">
        <v>2</v>
      </c>
      <c r="G22" s="41">
        <f t="shared" ref="G22:G29" si="0">SUM(E22*F22)</f>
        <v>160000</v>
      </c>
    </row>
    <row r="23" spans="2:7" x14ac:dyDescent="0.3">
      <c r="B23" s="31" t="s">
        <v>77</v>
      </c>
      <c r="C23" s="47">
        <v>14459</v>
      </c>
      <c r="D23" s="47">
        <v>16694</v>
      </c>
      <c r="E23" s="39">
        <v>102000</v>
      </c>
      <c r="F23" s="40">
        <v>2</v>
      </c>
      <c r="G23" s="41">
        <f t="shared" si="0"/>
        <v>204000</v>
      </c>
    </row>
    <row r="24" spans="2:7" x14ac:dyDescent="0.3">
      <c r="B24" s="31" t="s">
        <v>74</v>
      </c>
      <c r="C24" s="48" t="s">
        <v>88</v>
      </c>
      <c r="D24" s="48" t="s">
        <v>89</v>
      </c>
      <c r="E24" s="39">
        <v>39600</v>
      </c>
      <c r="F24" s="40">
        <v>1</v>
      </c>
      <c r="G24" s="41">
        <f t="shared" si="0"/>
        <v>39600</v>
      </c>
    </row>
    <row r="25" spans="2:7" x14ac:dyDescent="0.3">
      <c r="B25" s="31"/>
      <c r="C25" s="47"/>
      <c r="D25" s="47"/>
      <c r="E25" s="39"/>
      <c r="F25" s="40"/>
      <c r="G25" s="41">
        <f t="shared" si="0"/>
        <v>0</v>
      </c>
    </row>
    <row r="26" spans="2:7" x14ac:dyDescent="0.3">
      <c r="B26" s="31"/>
      <c r="C26" s="47"/>
      <c r="D26" s="47"/>
      <c r="E26" s="39"/>
      <c r="F26" s="40"/>
      <c r="G26" s="41">
        <f t="shared" si="0"/>
        <v>0</v>
      </c>
    </row>
    <row r="27" spans="2:7" x14ac:dyDescent="0.3">
      <c r="B27" s="18"/>
      <c r="C27" s="42"/>
      <c r="D27" s="42"/>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5" t="s">
        <v>18</v>
      </c>
      <c r="F31" s="137"/>
      <c r="G31" s="26">
        <f>SUM(G22:G29)</f>
        <v>403600</v>
      </c>
    </row>
    <row r="33" spans="2:8" x14ac:dyDescent="0.3">
      <c r="B33" s="145" t="s">
        <v>19</v>
      </c>
      <c r="C33" s="145"/>
      <c r="D33" s="145"/>
      <c r="E33" s="145"/>
      <c r="F33" s="146">
        <f>SUM(G16+G17+G31)</f>
        <v>1208799.99</v>
      </c>
      <c r="G33" s="146"/>
    </row>
    <row r="34" spans="2:8" x14ac:dyDescent="0.3">
      <c r="B34" s="131"/>
      <c r="C34" s="130"/>
      <c r="D34" s="130"/>
      <c r="E34" s="134"/>
      <c r="F34" s="130"/>
    </row>
    <row r="35" spans="2:8" x14ac:dyDescent="0.3">
      <c r="B35" s="24"/>
      <c r="C35" s="21"/>
      <c r="D35" s="21"/>
      <c r="E35" s="44"/>
      <c r="F35" s="21"/>
    </row>
    <row r="36" spans="2:8" x14ac:dyDescent="0.3">
      <c r="B36" s="135" t="s">
        <v>20</v>
      </c>
      <c r="C36" s="136"/>
      <c r="D36" s="136"/>
      <c r="E36" s="136"/>
      <c r="F36" s="136"/>
      <c r="G36" s="137"/>
    </row>
    <row r="37" spans="2:8" x14ac:dyDescent="0.3">
      <c r="G37" s="45"/>
    </row>
    <row r="38" spans="2:8" ht="15" customHeight="1" x14ac:dyDescent="0.3">
      <c r="B38" s="140" t="s">
        <v>78</v>
      </c>
      <c r="C38" s="140"/>
      <c r="D38" s="140"/>
      <c r="E38" s="140"/>
      <c r="F38" s="140"/>
      <c r="G38" s="140"/>
      <c r="H38" s="140"/>
    </row>
    <row r="39" spans="2:8" x14ac:dyDescent="0.3">
      <c r="B39" s="140"/>
      <c r="C39" s="140"/>
      <c r="D39" s="140"/>
      <c r="E39" s="140"/>
      <c r="F39" s="140"/>
      <c r="G39" s="140"/>
      <c r="H39" s="140"/>
    </row>
    <row r="40" spans="2:8" x14ac:dyDescent="0.3">
      <c r="B40" s="140"/>
      <c r="C40" s="140"/>
      <c r="D40" s="140"/>
      <c r="E40" s="140"/>
      <c r="F40" s="140"/>
      <c r="G40" s="140"/>
      <c r="H40" s="140"/>
    </row>
    <row r="41" spans="2:8" x14ac:dyDescent="0.3">
      <c r="B41" s="24"/>
      <c r="C41" s="21"/>
      <c r="D41" s="21"/>
      <c r="E41" s="44"/>
      <c r="F41" s="21"/>
    </row>
    <row r="42" spans="2:8" x14ac:dyDescent="0.3">
      <c r="B42" s="138" t="s">
        <v>79</v>
      </c>
      <c r="C42" s="138"/>
      <c r="D42" s="138"/>
      <c r="E42" s="138"/>
      <c r="F42" s="141">
        <v>210400</v>
      </c>
      <c r="G42" s="142"/>
    </row>
    <row r="43" spans="2:8" x14ac:dyDescent="0.3">
      <c r="B43" s="138" t="s">
        <v>80</v>
      </c>
      <c r="C43" s="138"/>
      <c r="D43" s="138"/>
      <c r="E43" s="138"/>
      <c r="F43" s="141">
        <v>43628</v>
      </c>
      <c r="G43" s="142"/>
    </row>
    <row r="44" spans="2:8" x14ac:dyDescent="0.3">
      <c r="B44" s="138" t="s">
        <v>81</v>
      </c>
      <c r="C44" s="138"/>
      <c r="D44" s="138"/>
      <c r="E44" s="138"/>
      <c r="F44" s="143">
        <f>+F42+F43</f>
        <v>254028</v>
      </c>
      <c r="G44" s="144"/>
    </row>
    <row r="46" spans="2:8" x14ac:dyDescent="0.3">
      <c r="B46" s="145" t="s">
        <v>17</v>
      </c>
      <c r="C46" s="145"/>
      <c r="D46" s="145"/>
      <c r="E46" s="145"/>
      <c r="F46" s="146">
        <f>+F33-F44</f>
        <v>954771.99</v>
      </c>
      <c r="G46" s="146"/>
    </row>
    <row r="48" spans="2:8" x14ac:dyDescent="0.3">
      <c r="B48" s="139" t="s">
        <v>82</v>
      </c>
      <c r="C48" s="139"/>
      <c r="D48" s="139"/>
      <c r="E48" s="139"/>
      <c r="F48" s="139"/>
      <c r="G48" s="139"/>
    </row>
    <row r="49" spans="2:9" ht="15" customHeight="1" x14ac:dyDescent="0.3">
      <c r="B49" s="140" t="s">
        <v>85</v>
      </c>
      <c r="C49" s="140"/>
      <c r="D49" s="140"/>
      <c r="E49" s="140"/>
      <c r="F49" s="140"/>
      <c r="G49" s="140"/>
      <c r="H49" s="140"/>
      <c r="I49" s="33"/>
    </row>
    <row r="50" spans="2:9" x14ac:dyDescent="0.3">
      <c r="B50" s="140"/>
      <c r="C50" s="140"/>
      <c r="D50" s="140"/>
      <c r="E50" s="140"/>
      <c r="F50" s="140"/>
      <c r="G50" s="140"/>
      <c r="H50" s="140"/>
      <c r="I50" s="33"/>
    </row>
    <row r="51" spans="2:9" x14ac:dyDescent="0.3">
      <c r="B51" s="140"/>
      <c r="C51" s="140"/>
      <c r="D51" s="140"/>
      <c r="E51" s="140"/>
      <c r="F51" s="140"/>
      <c r="G51" s="140"/>
      <c r="H51" s="140"/>
      <c r="I51" s="33"/>
    </row>
    <row r="52" spans="2:9" ht="30" customHeight="1" x14ac:dyDescent="0.3">
      <c r="B52" s="140" t="s">
        <v>84</v>
      </c>
      <c r="C52" s="140"/>
      <c r="D52" s="140"/>
      <c r="E52" s="140"/>
      <c r="F52" s="140"/>
      <c r="G52" s="140"/>
      <c r="H52" s="140"/>
      <c r="I52" s="33"/>
    </row>
    <row r="53" spans="2:9" ht="15" customHeight="1" x14ac:dyDescent="0.3">
      <c r="B53" s="140" t="s">
        <v>86</v>
      </c>
      <c r="C53" s="140"/>
      <c r="D53" s="140"/>
      <c r="E53" s="140"/>
      <c r="F53" s="140"/>
      <c r="G53" s="140"/>
      <c r="H53" s="140"/>
      <c r="I53" s="33"/>
    </row>
    <row r="54" spans="2:9" x14ac:dyDescent="0.3">
      <c r="B54" s="140"/>
      <c r="C54" s="140"/>
      <c r="D54" s="140"/>
      <c r="E54" s="140"/>
      <c r="F54" s="140"/>
      <c r="G54" s="140"/>
      <c r="H54" s="140"/>
      <c r="I54" s="33"/>
    </row>
    <row r="55" spans="2:9" x14ac:dyDescent="0.3">
      <c r="B55" s="140"/>
      <c r="C55" s="140"/>
      <c r="D55" s="140"/>
      <c r="E55" s="140"/>
      <c r="F55" s="140"/>
      <c r="G55" s="140"/>
      <c r="H55" s="140"/>
      <c r="I55" s="33"/>
    </row>
    <row r="56" spans="2:9" ht="29.25" customHeight="1" x14ac:dyDescent="0.3">
      <c r="B56" s="140"/>
      <c r="C56" s="140"/>
      <c r="D56" s="140"/>
      <c r="E56" s="140"/>
      <c r="F56" s="140"/>
      <c r="G56" s="140"/>
      <c r="H56" s="140"/>
      <c r="I56" s="33"/>
    </row>
    <row r="60" spans="2:9" x14ac:dyDescent="0.3">
      <c r="C60" s="129" t="s">
        <v>53</v>
      </c>
      <c r="D60" s="129"/>
      <c r="E60" s="129"/>
      <c r="F60" s="129"/>
    </row>
    <row r="61" spans="2:9" x14ac:dyDescent="0.3">
      <c r="D61" s="131" t="s">
        <v>54</v>
      </c>
      <c r="E61" s="131"/>
    </row>
    <row r="62" spans="2:9" x14ac:dyDescent="0.3">
      <c r="C62" s="133" t="s">
        <v>55</v>
      </c>
      <c r="D62" s="133"/>
      <c r="E62" s="133"/>
      <c r="F62" s="133"/>
    </row>
    <row r="63" spans="2:9" x14ac:dyDescent="0.3">
      <c r="B63" s="131" t="s">
        <v>23</v>
      </c>
      <c r="C63" s="131"/>
      <c r="D63" s="131"/>
      <c r="E63" s="131"/>
      <c r="F63" s="131"/>
      <c r="G63" s="131"/>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09375" defaultRowHeight="14.4" x14ac:dyDescent="0.3"/>
  <cols>
    <col min="1" max="1" width="4.88671875" style="13" customWidth="1"/>
    <col min="2" max="4" width="12" style="13" customWidth="1"/>
    <col min="5" max="5" width="10.6640625" style="13" bestFit="1" customWidth="1"/>
    <col min="6" max="6" width="9.44140625" style="13" customWidth="1"/>
    <col min="7" max="7" width="10.33203125" style="13" customWidth="1"/>
    <col min="8" max="26" width="9.44140625" style="13" customWidth="1"/>
    <col min="27" max="16384" width="15.109375" style="13"/>
  </cols>
  <sheetData>
    <row r="1" spans="2:8" x14ac:dyDescent="0.3">
      <c r="B1" s="13" t="str">
        <f>'LILIANA P'!B1</f>
        <v>SANTIAGO DE CALI 18 DE AGOSTO DE 2017</v>
      </c>
    </row>
    <row r="3" spans="2:8" x14ac:dyDescent="0.3">
      <c r="B3" s="13" t="s">
        <v>0</v>
      </c>
      <c r="D3" s="34">
        <v>2</v>
      </c>
    </row>
    <row r="5" spans="2:8" x14ac:dyDescent="0.3">
      <c r="D5" s="131" t="s">
        <v>1</v>
      </c>
      <c r="E5" s="132"/>
    </row>
    <row r="6" spans="2:8" x14ac:dyDescent="0.3">
      <c r="D6" s="131" t="s">
        <v>2</v>
      </c>
      <c r="E6" s="132"/>
    </row>
    <row r="8" spans="2:8" x14ac:dyDescent="0.3">
      <c r="D8" s="131" t="s">
        <v>3</v>
      </c>
      <c r="E8" s="132"/>
    </row>
    <row r="9" spans="2:8" x14ac:dyDescent="0.3">
      <c r="C9" s="129" t="s">
        <v>57</v>
      </c>
      <c r="D9" s="130"/>
      <c r="E9" s="130"/>
      <c r="F9" s="130"/>
    </row>
    <row r="10" spans="2:8" x14ac:dyDescent="0.3">
      <c r="D10" s="131" t="s">
        <v>62</v>
      </c>
      <c r="E10" s="132"/>
    </row>
    <row r="11" spans="2:8" x14ac:dyDescent="0.3">
      <c r="D11" s="13" t="s">
        <v>70</v>
      </c>
    </row>
    <row r="13" spans="2:8" x14ac:dyDescent="0.3">
      <c r="B13" s="147" t="s">
        <v>75</v>
      </c>
      <c r="C13" s="147"/>
      <c r="D13" s="147"/>
      <c r="E13" s="147"/>
      <c r="F13" s="147"/>
      <c r="G13" s="147"/>
      <c r="H13" s="147"/>
    </row>
    <row r="14" spans="2:8" x14ac:dyDescent="0.3">
      <c r="B14" s="147"/>
      <c r="C14" s="147"/>
      <c r="D14" s="147"/>
      <c r="E14" s="147"/>
      <c r="F14" s="147"/>
      <c r="G14" s="147"/>
      <c r="H14" s="147"/>
    </row>
    <row r="16" spans="2:8" x14ac:dyDescent="0.3">
      <c r="B16" s="152" t="s">
        <v>8</v>
      </c>
      <c r="C16" s="153"/>
      <c r="D16" s="153"/>
      <c r="E16" s="35">
        <v>30</v>
      </c>
      <c r="F16" s="36" t="s">
        <v>10</v>
      </c>
      <c r="G16" s="37">
        <f>SUM(E16*23333.333)</f>
        <v>699999.99</v>
      </c>
      <c r="H16" s="38"/>
    </row>
    <row r="17" spans="2:7" x14ac:dyDescent="0.3">
      <c r="B17" s="148" t="s">
        <v>83</v>
      </c>
      <c r="C17" s="149"/>
      <c r="D17" s="149"/>
      <c r="E17" s="150"/>
      <c r="F17" s="151"/>
      <c r="G17" s="53">
        <v>105200</v>
      </c>
    </row>
    <row r="18" spans="2:7" x14ac:dyDescent="0.3">
      <c r="B18" s="24"/>
      <c r="C18" s="21"/>
      <c r="D18" s="21"/>
      <c r="E18" s="24"/>
      <c r="F18" s="24"/>
    </row>
    <row r="19" spans="2:7" x14ac:dyDescent="0.3">
      <c r="C19" s="131" t="s">
        <v>11</v>
      </c>
      <c r="D19" s="132"/>
      <c r="E19" s="132"/>
      <c r="F19" s="132"/>
    </row>
    <row r="20" spans="2:7" ht="30" customHeight="1" x14ac:dyDescent="0.3">
      <c r="B20" s="30" t="s">
        <v>76</v>
      </c>
      <c r="C20" s="30" t="s">
        <v>13</v>
      </c>
      <c r="D20" s="30" t="s">
        <v>14</v>
      </c>
      <c r="E20" s="30" t="s">
        <v>15</v>
      </c>
      <c r="F20" s="30" t="s">
        <v>16</v>
      </c>
      <c r="G20" s="30" t="s">
        <v>17</v>
      </c>
    </row>
    <row r="21" spans="2:7" x14ac:dyDescent="0.3">
      <c r="B21" s="154"/>
      <c r="C21" s="153"/>
      <c r="D21" s="153"/>
      <c r="E21" s="153"/>
      <c r="F21" s="153"/>
      <c r="G21" s="153"/>
    </row>
    <row r="22" spans="2:7" x14ac:dyDescent="0.3">
      <c r="B22" s="31"/>
      <c r="C22" s="46"/>
      <c r="D22" s="46"/>
      <c r="E22" s="39"/>
      <c r="F22" s="40"/>
      <c r="G22" s="41">
        <f t="shared" ref="G22:G29" si="0">SUM(E22*F22)</f>
        <v>0</v>
      </c>
    </row>
    <row r="23" spans="2:7" x14ac:dyDescent="0.3">
      <c r="B23" s="31"/>
      <c r="C23" s="46"/>
      <c r="D23" s="46"/>
      <c r="E23" s="39"/>
      <c r="F23" s="40"/>
      <c r="G23" s="41">
        <f t="shared" si="0"/>
        <v>0</v>
      </c>
    </row>
    <row r="24" spans="2:7" x14ac:dyDescent="0.3">
      <c r="B24" s="18"/>
      <c r="C24" s="42"/>
      <c r="D24" s="42"/>
      <c r="E24" s="43"/>
      <c r="F24" s="40"/>
      <c r="G24" s="41">
        <f t="shared" si="0"/>
        <v>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5" t="s">
        <v>18</v>
      </c>
      <c r="F31" s="137"/>
      <c r="G31" s="26">
        <f>SUM(G22:G29)</f>
        <v>0</v>
      </c>
    </row>
    <row r="33" spans="2:8" x14ac:dyDescent="0.3">
      <c r="B33" s="145" t="s">
        <v>19</v>
      </c>
      <c r="C33" s="145"/>
      <c r="D33" s="145"/>
      <c r="E33" s="145"/>
      <c r="F33" s="146">
        <f>SUM(G16+G17+G31)</f>
        <v>805199.99</v>
      </c>
      <c r="G33" s="146"/>
    </row>
    <row r="34" spans="2:8" x14ac:dyDescent="0.3">
      <c r="B34" s="131"/>
      <c r="C34" s="130"/>
      <c r="D34" s="130"/>
      <c r="E34" s="134"/>
      <c r="F34" s="130"/>
    </row>
    <row r="35" spans="2:8" x14ac:dyDescent="0.3">
      <c r="B35" s="24"/>
      <c r="C35" s="21"/>
      <c r="D35" s="21"/>
      <c r="E35" s="44"/>
      <c r="F35" s="21"/>
    </row>
    <row r="36" spans="2:8" x14ac:dyDescent="0.3">
      <c r="B36" s="135" t="s">
        <v>20</v>
      </c>
      <c r="C36" s="136"/>
      <c r="D36" s="136"/>
      <c r="E36" s="136"/>
      <c r="F36" s="136"/>
      <c r="G36" s="137"/>
    </row>
    <row r="37" spans="2:8" x14ac:dyDescent="0.3">
      <c r="G37" s="45"/>
    </row>
    <row r="38" spans="2:8" x14ac:dyDescent="0.3">
      <c r="B38" s="140" t="s">
        <v>78</v>
      </c>
      <c r="C38" s="140"/>
      <c r="D38" s="140"/>
      <c r="E38" s="140"/>
      <c r="F38" s="140"/>
      <c r="G38" s="140"/>
      <c r="H38" s="140"/>
    </row>
    <row r="39" spans="2:8" x14ac:dyDescent="0.3">
      <c r="B39" s="140"/>
      <c r="C39" s="140"/>
      <c r="D39" s="140"/>
      <c r="E39" s="140"/>
      <c r="F39" s="140"/>
      <c r="G39" s="140"/>
      <c r="H39" s="140"/>
    </row>
    <row r="40" spans="2:8" x14ac:dyDescent="0.3">
      <c r="B40" s="140"/>
      <c r="C40" s="140"/>
      <c r="D40" s="140"/>
      <c r="E40" s="140"/>
      <c r="F40" s="140"/>
      <c r="G40" s="140"/>
      <c r="H40" s="140"/>
    </row>
    <row r="41" spans="2:8" x14ac:dyDescent="0.3">
      <c r="B41" s="24"/>
      <c r="C41" s="21"/>
      <c r="D41" s="21"/>
      <c r="E41" s="44"/>
      <c r="F41" s="21"/>
    </row>
    <row r="42" spans="2:8" x14ac:dyDescent="0.3">
      <c r="B42" s="138" t="s">
        <v>79</v>
      </c>
      <c r="C42" s="138"/>
      <c r="D42" s="138"/>
      <c r="E42" s="138"/>
      <c r="F42" s="141">
        <v>210400</v>
      </c>
      <c r="G42" s="142"/>
    </row>
    <row r="43" spans="2:8" x14ac:dyDescent="0.3">
      <c r="B43" s="138" t="s">
        <v>80</v>
      </c>
      <c r="C43" s="138"/>
      <c r="D43" s="138"/>
      <c r="E43" s="138"/>
      <c r="F43" s="141">
        <v>0</v>
      </c>
      <c r="G43" s="142"/>
    </row>
    <row r="44" spans="2:8" x14ac:dyDescent="0.3">
      <c r="B44" s="138" t="s">
        <v>81</v>
      </c>
      <c r="C44" s="138"/>
      <c r="D44" s="138"/>
      <c r="E44" s="138"/>
      <c r="F44" s="143">
        <f>+F42+F43</f>
        <v>210400</v>
      </c>
      <c r="G44" s="144"/>
    </row>
    <row r="46" spans="2:8" x14ac:dyDescent="0.3">
      <c r="B46" s="145" t="s">
        <v>17</v>
      </c>
      <c r="C46" s="145"/>
      <c r="D46" s="145"/>
      <c r="E46" s="145"/>
      <c r="F46" s="146">
        <f>+F33-F44</f>
        <v>594799.99</v>
      </c>
      <c r="G46" s="146"/>
    </row>
    <row r="48" spans="2:8" x14ac:dyDescent="0.3">
      <c r="B48" s="139" t="s">
        <v>82</v>
      </c>
      <c r="C48" s="139"/>
      <c r="D48" s="139"/>
      <c r="E48" s="139"/>
      <c r="F48" s="139"/>
      <c r="G48" s="139"/>
    </row>
    <row r="49" spans="2:9" ht="15" customHeight="1" x14ac:dyDescent="0.3">
      <c r="B49" s="140" t="s">
        <v>85</v>
      </c>
      <c r="C49" s="140"/>
      <c r="D49" s="140"/>
      <c r="E49" s="140"/>
      <c r="F49" s="140"/>
      <c r="G49" s="140"/>
      <c r="H49" s="140"/>
      <c r="I49" s="33"/>
    </row>
    <row r="50" spans="2:9" x14ac:dyDescent="0.3">
      <c r="B50" s="140"/>
      <c r="C50" s="140"/>
      <c r="D50" s="140"/>
      <c r="E50" s="140"/>
      <c r="F50" s="140"/>
      <c r="G50" s="140"/>
      <c r="H50" s="140"/>
      <c r="I50" s="33"/>
    </row>
    <row r="51" spans="2:9" x14ac:dyDescent="0.3">
      <c r="B51" s="140"/>
      <c r="C51" s="140"/>
      <c r="D51" s="140"/>
      <c r="E51" s="140"/>
      <c r="F51" s="140"/>
      <c r="G51" s="140"/>
      <c r="H51" s="140"/>
      <c r="I51" s="33"/>
    </row>
    <row r="52" spans="2:9" ht="30.75" customHeight="1" x14ac:dyDescent="0.3">
      <c r="B52" s="140" t="s">
        <v>84</v>
      </c>
      <c r="C52" s="140"/>
      <c r="D52" s="140"/>
      <c r="E52" s="140"/>
      <c r="F52" s="140"/>
      <c r="G52" s="140"/>
      <c r="H52" s="140"/>
      <c r="I52" s="33"/>
    </row>
    <row r="53" spans="2:9" ht="15" customHeight="1" x14ac:dyDescent="0.3">
      <c r="B53" s="140" t="s">
        <v>86</v>
      </c>
      <c r="C53" s="140"/>
      <c r="D53" s="140"/>
      <c r="E53" s="140"/>
      <c r="F53" s="140"/>
      <c r="G53" s="140"/>
      <c r="H53" s="140"/>
      <c r="I53" s="33"/>
    </row>
    <row r="54" spans="2:9" x14ac:dyDescent="0.3">
      <c r="B54" s="140"/>
      <c r="C54" s="140"/>
      <c r="D54" s="140"/>
      <c r="E54" s="140"/>
      <c r="F54" s="140"/>
      <c r="G54" s="140"/>
      <c r="H54" s="140"/>
      <c r="I54" s="33"/>
    </row>
    <row r="55" spans="2:9" x14ac:dyDescent="0.3">
      <c r="B55" s="140"/>
      <c r="C55" s="140"/>
      <c r="D55" s="140"/>
      <c r="E55" s="140"/>
      <c r="F55" s="140"/>
      <c r="G55" s="140"/>
      <c r="H55" s="140"/>
      <c r="I55" s="33"/>
    </row>
    <row r="56" spans="2:9" ht="30" customHeight="1" x14ac:dyDescent="0.3">
      <c r="B56" s="140"/>
      <c r="C56" s="140"/>
      <c r="D56" s="140"/>
      <c r="E56" s="140"/>
      <c r="F56" s="140"/>
      <c r="G56" s="140"/>
      <c r="H56" s="140"/>
      <c r="I56" s="33"/>
    </row>
    <row r="60" spans="2:9" x14ac:dyDescent="0.3">
      <c r="C60" s="129" t="s">
        <v>57</v>
      </c>
      <c r="D60" s="130"/>
      <c r="E60" s="130"/>
      <c r="F60" s="130"/>
    </row>
    <row r="61" spans="2:9" x14ac:dyDescent="0.3">
      <c r="D61" s="131" t="s">
        <v>62</v>
      </c>
      <c r="E61" s="132"/>
    </row>
    <row r="62" spans="2:9" x14ac:dyDescent="0.3">
      <c r="C62" s="133" t="s">
        <v>63</v>
      </c>
      <c r="D62" s="132"/>
      <c r="E62" s="132"/>
      <c r="F62" s="132"/>
    </row>
    <row r="63" spans="2:9" x14ac:dyDescent="0.3">
      <c r="B63" s="131" t="s">
        <v>23</v>
      </c>
      <c r="C63" s="132"/>
      <c r="D63" s="132"/>
      <c r="E63" s="132"/>
      <c r="F63" s="132"/>
      <c r="G63" s="132"/>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09375" defaultRowHeight="14.4" x14ac:dyDescent="0.3"/>
  <cols>
    <col min="1" max="1" width="4.88671875" customWidth="1"/>
    <col min="2" max="4" width="11.5546875" customWidth="1"/>
    <col min="5" max="5" width="10.6640625" bestFit="1" customWidth="1"/>
    <col min="6" max="6" width="9.44140625" customWidth="1"/>
    <col min="7" max="7" width="10.3320312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7" t="s">
        <v>1</v>
      </c>
      <c r="E5" s="158"/>
    </row>
    <row r="6" spans="2:8" x14ac:dyDescent="0.3">
      <c r="D6" s="157" t="s">
        <v>2</v>
      </c>
      <c r="E6" s="158"/>
    </row>
    <row r="8" spans="2:8" x14ac:dyDescent="0.3">
      <c r="D8" s="157" t="s">
        <v>3</v>
      </c>
      <c r="E8" s="158"/>
    </row>
    <row r="9" spans="2:8" x14ac:dyDescent="0.3">
      <c r="C9" s="129" t="s">
        <v>49</v>
      </c>
      <c r="D9" s="130"/>
      <c r="E9" s="130"/>
      <c r="F9" s="130"/>
    </row>
    <row r="10" spans="2:8" x14ac:dyDescent="0.3">
      <c r="D10" s="131" t="s">
        <v>50</v>
      </c>
      <c r="E10" s="158"/>
    </row>
    <row r="11" spans="2:8" x14ac:dyDescent="0.3">
      <c r="D11" s="13" t="s">
        <v>51</v>
      </c>
    </row>
    <row r="13" spans="2:8" x14ac:dyDescent="0.3">
      <c r="B13" s="147" t="s">
        <v>75</v>
      </c>
      <c r="C13" s="147"/>
      <c r="D13" s="147"/>
      <c r="E13" s="147"/>
      <c r="F13" s="147"/>
      <c r="G13" s="147"/>
      <c r="H13" s="147"/>
    </row>
    <row r="14" spans="2:8" x14ac:dyDescent="0.3">
      <c r="B14" s="147"/>
      <c r="C14" s="147"/>
      <c r="D14" s="147"/>
      <c r="E14" s="147"/>
      <c r="F14" s="147"/>
      <c r="G14" s="147"/>
      <c r="H14" s="147"/>
    </row>
    <row r="16" spans="2:8" x14ac:dyDescent="0.3">
      <c r="B16" s="233" t="s">
        <v>8</v>
      </c>
      <c r="C16" s="153"/>
      <c r="D16" s="153"/>
      <c r="E16" s="28">
        <v>30</v>
      </c>
      <c r="F16" s="29" t="s">
        <v>10</v>
      </c>
      <c r="G16" s="27">
        <f>SUM(E16*23333.333)</f>
        <v>699999.99</v>
      </c>
      <c r="H16" s="6"/>
    </row>
    <row r="17" spans="2:7" x14ac:dyDescent="0.3">
      <c r="B17" s="148" t="s">
        <v>83</v>
      </c>
      <c r="C17" s="149"/>
      <c r="D17" s="149"/>
      <c r="E17" s="234"/>
      <c r="F17" s="235"/>
      <c r="G17" s="22">
        <v>105200</v>
      </c>
    </row>
    <row r="18" spans="2:7" x14ac:dyDescent="0.3">
      <c r="B18" s="24"/>
      <c r="C18" s="21"/>
      <c r="D18" s="21"/>
      <c r="E18" s="2"/>
      <c r="F18" s="2"/>
    </row>
    <row r="19" spans="2:7" x14ac:dyDescent="0.3">
      <c r="C19" s="157" t="s">
        <v>11</v>
      </c>
      <c r="D19" s="158"/>
      <c r="E19" s="158"/>
      <c r="F19" s="158"/>
    </row>
    <row r="20" spans="2:7" ht="30" customHeight="1" x14ac:dyDescent="0.3">
      <c r="B20" s="30" t="s">
        <v>76</v>
      </c>
      <c r="C20" s="12" t="s">
        <v>13</v>
      </c>
      <c r="D20" s="12" t="s">
        <v>14</v>
      </c>
      <c r="E20" s="12" t="s">
        <v>15</v>
      </c>
      <c r="F20" s="12" t="s">
        <v>16</v>
      </c>
      <c r="G20" s="12" t="s">
        <v>17</v>
      </c>
    </row>
    <row r="21" spans="2:7" x14ac:dyDescent="0.3">
      <c r="B21" s="164"/>
      <c r="C21" s="153"/>
      <c r="D21" s="153"/>
      <c r="E21" s="153"/>
      <c r="F21" s="153"/>
      <c r="G21" s="153"/>
    </row>
    <row r="22" spans="2:7" x14ac:dyDescent="0.3">
      <c r="B22" s="14"/>
      <c r="C22" s="19"/>
      <c r="D22" s="19"/>
      <c r="E22" s="15"/>
      <c r="F22" s="9"/>
      <c r="G22" s="5">
        <f t="shared" ref="G22:G29" si="0">SUM(E22*F22)</f>
        <v>0</v>
      </c>
    </row>
    <row r="23" spans="2:7" x14ac:dyDescent="0.3">
      <c r="B23" s="14"/>
      <c r="C23" s="17"/>
      <c r="D23" s="17"/>
      <c r="E23" s="15"/>
      <c r="F23" s="9"/>
      <c r="G23" s="5">
        <f t="shared" si="0"/>
        <v>0</v>
      </c>
    </row>
    <row r="24" spans="2:7" x14ac:dyDescent="0.3">
      <c r="B24" s="4"/>
      <c r="C24" s="16"/>
      <c r="D24" s="16"/>
      <c r="E24" s="8"/>
      <c r="F24" s="9"/>
      <c r="G24" s="5">
        <f t="shared" si="0"/>
        <v>0</v>
      </c>
    </row>
    <row r="25" spans="2:7" x14ac:dyDescent="0.3">
      <c r="B25" s="4"/>
      <c r="C25" s="4"/>
      <c r="D25" s="4"/>
      <c r="E25" s="8"/>
      <c r="F25" s="9"/>
      <c r="G25" s="5">
        <f t="shared" si="0"/>
        <v>0</v>
      </c>
    </row>
    <row r="26" spans="2:7" x14ac:dyDescent="0.3">
      <c r="B26" s="4"/>
      <c r="C26" s="4"/>
      <c r="D26" s="4"/>
      <c r="E26" s="8"/>
      <c r="F26" s="9"/>
      <c r="G26" s="5">
        <f t="shared" si="0"/>
        <v>0</v>
      </c>
    </row>
    <row r="27" spans="2:7" x14ac:dyDescent="0.3">
      <c r="B27" s="4"/>
      <c r="C27" s="4"/>
      <c r="D27" s="4"/>
      <c r="E27" s="8"/>
      <c r="F27" s="9"/>
      <c r="G27" s="5">
        <f t="shared" si="0"/>
        <v>0</v>
      </c>
    </row>
    <row r="28" spans="2:7" x14ac:dyDescent="0.3">
      <c r="B28" s="4"/>
      <c r="C28" s="4"/>
      <c r="D28" s="4"/>
      <c r="E28" s="8"/>
      <c r="F28" s="9"/>
      <c r="G28" s="5">
        <f t="shared" si="0"/>
        <v>0</v>
      </c>
    </row>
    <row r="29" spans="2:7" x14ac:dyDescent="0.3">
      <c r="B29" s="4"/>
      <c r="C29" s="4"/>
      <c r="D29" s="4"/>
      <c r="E29" s="8"/>
      <c r="F29" s="9"/>
      <c r="G29" s="5">
        <f t="shared" si="0"/>
        <v>0</v>
      </c>
    </row>
    <row r="31" spans="2:7" x14ac:dyDescent="0.3">
      <c r="E31" s="155" t="s">
        <v>18</v>
      </c>
      <c r="F31" s="137"/>
      <c r="G31" s="26">
        <f>SUM(G22:G29)</f>
        <v>0</v>
      </c>
    </row>
    <row r="33" spans="2:8" x14ac:dyDescent="0.3">
      <c r="B33" s="145" t="s">
        <v>19</v>
      </c>
      <c r="C33" s="145"/>
      <c r="D33" s="145"/>
      <c r="E33" s="145"/>
      <c r="F33" s="146">
        <f>SUM(G16+G17+G31)</f>
        <v>805199.99</v>
      </c>
      <c r="G33" s="146"/>
    </row>
    <row r="34" spans="2:8" x14ac:dyDescent="0.3">
      <c r="B34" s="157"/>
      <c r="C34" s="130"/>
      <c r="D34" s="130"/>
      <c r="E34" s="236"/>
      <c r="F34" s="130"/>
    </row>
    <row r="35" spans="2:8" x14ac:dyDescent="0.3">
      <c r="B35" s="2"/>
      <c r="C35" s="21"/>
      <c r="D35" s="21"/>
      <c r="E35" s="23"/>
      <c r="F35" s="21"/>
    </row>
    <row r="36" spans="2:8" x14ac:dyDescent="0.3">
      <c r="B36" s="237" t="s">
        <v>20</v>
      </c>
      <c r="C36" s="136"/>
      <c r="D36" s="136"/>
      <c r="E36" s="136"/>
      <c r="F36" s="136"/>
      <c r="G36" s="137"/>
    </row>
    <row r="37" spans="2:8" x14ac:dyDescent="0.3">
      <c r="G37" s="10"/>
    </row>
    <row r="38" spans="2:8" x14ac:dyDescent="0.3">
      <c r="B38" s="140" t="s">
        <v>78</v>
      </c>
      <c r="C38" s="140"/>
      <c r="D38" s="140"/>
      <c r="E38" s="140"/>
      <c r="F38" s="140"/>
      <c r="G38" s="140"/>
      <c r="H38" s="140"/>
    </row>
    <row r="39" spans="2:8" x14ac:dyDescent="0.3">
      <c r="B39" s="140"/>
      <c r="C39" s="140"/>
      <c r="D39" s="140"/>
      <c r="E39" s="140"/>
      <c r="F39" s="140"/>
      <c r="G39" s="140"/>
      <c r="H39" s="140"/>
    </row>
    <row r="40" spans="2:8" x14ac:dyDescent="0.3">
      <c r="B40" s="140"/>
      <c r="C40" s="140"/>
      <c r="D40" s="140"/>
      <c r="E40" s="140"/>
      <c r="F40" s="140"/>
      <c r="G40" s="140"/>
      <c r="H40" s="140"/>
    </row>
    <row r="41" spans="2:8" x14ac:dyDescent="0.3">
      <c r="B41" s="2"/>
      <c r="C41" s="21"/>
      <c r="D41" s="21"/>
      <c r="E41" s="23"/>
      <c r="F41" s="21"/>
    </row>
    <row r="42" spans="2:8" x14ac:dyDescent="0.3">
      <c r="B42" s="138" t="s">
        <v>79</v>
      </c>
      <c r="C42" s="138"/>
      <c r="D42" s="138"/>
      <c r="E42" s="138"/>
      <c r="F42" s="238">
        <v>210400</v>
      </c>
      <c r="G42" s="239"/>
    </row>
    <row r="43" spans="2:8" x14ac:dyDescent="0.3">
      <c r="B43" s="138" t="s">
        <v>80</v>
      </c>
      <c r="C43" s="138"/>
      <c r="D43" s="138"/>
      <c r="E43" s="138"/>
      <c r="F43" s="238">
        <v>0</v>
      </c>
      <c r="G43" s="239"/>
    </row>
    <row r="44" spans="2:8" x14ac:dyDescent="0.3">
      <c r="B44" s="138" t="s">
        <v>81</v>
      </c>
      <c r="C44" s="138"/>
      <c r="D44" s="138"/>
      <c r="E44" s="138"/>
      <c r="F44" s="240">
        <f>+F42+F43</f>
        <v>210400</v>
      </c>
      <c r="G44" s="241"/>
    </row>
    <row r="46" spans="2:8" s="13" customFormat="1" x14ac:dyDescent="0.3">
      <c r="B46" s="145" t="s">
        <v>17</v>
      </c>
      <c r="C46" s="145"/>
      <c r="D46" s="145"/>
      <c r="E46" s="145"/>
      <c r="F46" s="146">
        <f>+F33-F44</f>
        <v>594799.99</v>
      </c>
      <c r="G46" s="146"/>
    </row>
    <row r="48" spans="2:8" x14ac:dyDescent="0.3">
      <c r="B48" s="139" t="s">
        <v>82</v>
      </c>
      <c r="C48" s="139"/>
      <c r="D48" s="139"/>
      <c r="E48" s="139"/>
      <c r="F48" s="139"/>
      <c r="G48" s="139"/>
      <c r="H48" s="13"/>
    </row>
    <row r="49" spans="2:9" ht="15" customHeight="1" x14ac:dyDescent="0.3">
      <c r="B49" s="140" t="s">
        <v>85</v>
      </c>
      <c r="C49" s="140"/>
      <c r="D49" s="140"/>
      <c r="E49" s="140"/>
      <c r="F49" s="140"/>
      <c r="G49" s="140"/>
      <c r="H49" s="140"/>
      <c r="I49" s="25"/>
    </row>
    <row r="50" spans="2:9" x14ac:dyDescent="0.3">
      <c r="B50" s="140"/>
      <c r="C50" s="140"/>
      <c r="D50" s="140"/>
      <c r="E50" s="140"/>
      <c r="F50" s="140"/>
      <c r="G50" s="140"/>
      <c r="H50" s="140"/>
      <c r="I50" s="25"/>
    </row>
    <row r="51" spans="2:9" x14ac:dyDescent="0.3">
      <c r="B51" s="140"/>
      <c r="C51" s="140"/>
      <c r="D51" s="140"/>
      <c r="E51" s="140"/>
      <c r="F51" s="140"/>
      <c r="G51" s="140"/>
      <c r="H51" s="140"/>
      <c r="I51" s="25"/>
    </row>
    <row r="52" spans="2:9" ht="32.25" customHeight="1" x14ac:dyDescent="0.3">
      <c r="B52" s="140" t="s">
        <v>84</v>
      </c>
      <c r="C52" s="140"/>
      <c r="D52" s="140"/>
      <c r="E52" s="140"/>
      <c r="F52" s="140"/>
      <c r="G52" s="140"/>
      <c r="H52" s="140"/>
      <c r="I52" s="25"/>
    </row>
    <row r="53" spans="2:9" ht="15" customHeight="1" x14ac:dyDescent="0.3">
      <c r="B53" s="140" t="s">
        <v>86</v>
      </c>
      <c r="C53" s="140"/>
      <c r="D53" s="140"/>
      <c r="E53" s="140"/>
      <c r="F53" s="140"/>
      <c r="G53" s="140"/>
      <c r="H53" s="140"/>
      <c r="I53" s="25"/>
    </row>
    <row r="54" spans="2:9" x14ac:dyDescent="0.3">
      <c r="B54" s="140"/>
      <c r="C54" s="140"/>
      <c r="D54" s="140"/>
      <c r="E54" s="140"/>
      <c r="F54" s="140"/>
      <c r="G54" s="140"/>
      <c r="H54" s="140"/>
      <c r="I54" s="25"/>
    </row>
    <row r="55" spans="2:9" x14ac:dyDescent="0.3">
      <c r="B55" s="140"/>
      <c r="C55" s="140"/>
      <c r="D55" s="140"/>
      <c r="E55" s="140"/>
      <c r="F55" s="140"/>
      <c r="G55" s="140"/>
      <c r="H55" s="140"/>
      <c r="I55" s="25"/>
    </row>
    <row r="56" spans="2:9" ht="31.5" customHeight="1" x14ac:dyDescent="0.3">
      <c r="B56" s="140"/>
      <c r="C56" s="140"/>
      <c r="D56" s="140"/>
      <c r="E56" s="140"/>
      <c r="F56" s="140"/>
      <c r="G56" s="140"/>
      <c r="H56" s="140"/>
      <c r="I56" s="25"/>
    </row>
    <row r="57" spans="2:9" x14ac:dyDescent="0.3">
      <c r="B57" s="33"/>
      <c r="C57" s="33"/>
      <c r="D57" s="33"/>
      <c r="E57" s="33"/>
      <c r="F57" s="33"/>
      <c r="G57" s="33"/>
      <c r="H57" s="33"/>
      <c r="I57" s="25"/>
    </row>
    <row r="58" spans="2:9" x14ac:dyDescent="0.3">
      <c r="B58" s="33"/>
      <c r="C58" s="33"/>
      <c r="D58" s="33"/>
      <c r="E58" s="33"/>
      <c r="F58" s="33"/>
      <c r="G58" s="33"/>
      <c r="H58" s="33"/>
      <c r="I58" s="25"/>
    </row>
    <row r="59" spans="2:9" ht="15" customHeight="1" x14ac:dyDescent="0.3"/>
    <row r="62" spans="2:9" x14ac:dyDescent="0.3">
      <c r="C62" s="129" t="s">
        <v>49</v>
      </c>
      <c r="D62" s="129"/>
      <c r="E62" s="129"/>
      <c r="F62" s="129"/>
    </row>
    <row r="63" spans="2:9" x14ac:dyDescent="0.3">
      <c r="D63" s="131" t="s">
        <v>50</v>
      </c>
      <c r="E63" s="131"/>
    </row>
    <row r="64" spans="2:9" x14ac:dyDescent="0.3">
      <c r="C64" s="133" t="s">
        <v>52</v>
      </c>
      <c r="D64" s="133"/>
      <c r="E64" s="133"/>
      <c r="F64" s="133"/>
    </row>
    <row r="65" spans="2:7" x14ac:dyDescent="0.3">
      <c r="B65" s="157" t="s">
        <v>23</v>
      </c>
      <c r="C65" s="157"/>
      <c r="D65" s="157"/>
      <c r="E65" s="157"/>
      <c r="F65" s="157"/>
      <c r="G65" s="157"/>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09375" defaultRowHeight="14.4" x14ac:dyDescent="0.3"/>
  <cols>
    <col min="1" max="1" width="4.88671875" customWidth="1"/>
    <col min="2" max="3" width="9.44140625" customWidth="1"/>
    <col min="4" max="4" width="9.5546875" customWidth="1"/>
    <col min="5" max="5" width="10.6640625" bestFit="1" customWidth="1"/>
    <col min="6" max="6" width="9.44140625" customWidth="1"/>
    <col min="7" max="7" width="10.33203125" customWidth="1"/>
    <col min="8" max="26" width="9.44140625" customWidth="1"/>
  </cols>
  <sheetData>
    <row r="1" spans="2:8" x14ac:dyDescent="0.3">
      <c r="B1" t="str">
        <f>'LILIANA P'!B1</f>
        <v>SANTIAGO DE CALI 18 DE AGOSTO DE 2017</v>
      </c>
    </row>
    <row r="3" spans="2:8" x14ac:dyDescent="0.3">
      <c r="B3" t="s">
        <v>0</v>
      </c>
      <c r="D3" s="1">
        <v>4</v>
      </c>
    </row>
    <row r="5" spans="2:8" x14ac:dyDescent="0.3">
      <c r="D5" s="157" t="s">
        <v>1</v>
      </c>
      <c r="E5" s="158"/>
    </row>
    <row r="6" spans="2:8" x14ac:dyDescent="0.3">
      <c r="D6" s="157" t="s">
        <v>2</v>
      </c>
      <c r="E6" s="158"/>
    </row>
    <row r="8" spans="2:8" x14ac:dyDescent="0.3">
      <c r="D8" s="157" t="s">
        <v>3</v>
      </c>
      <c r="E8" s="158"/>
    </row>
    <row r="9" spans="2:8" x14ac:dyDescent="0.3">
      <c r="C9" s="129" t="s">
        <v>44</v>
      </c>
      <c r="D9" s="130"/>
      <c r="E9" s="130"/>
      <c r="F9" s="130"/>
    </row>
    <row r="10" spans="2:8" x14ac:dyDescent="0.3">
      <c r="D10" s="131" t="s">
        <v>45</v>
      </c>
      <c r="E10" s="158"/>
    </row>
    <row r="11" spans="2:8" x14ac:dyDescent="0.3">
      <c r="D11" s="13" t="s">
        <v>47</v>
      </c>
    </row>
    <row r="13" spans="2:8" x14ac:dyDescent="0.3">
      <c r="B13" t="str">
        <f>'LILIANA P'!B13</f>
        <v>Por Concepto de auxilio de Gasolina correspondiente del 26 de JULIO al 31  de JULIO de 2017, y los inmuebles colocados en este periodo.</v>
      </c>
    </row>
    <row r="14" spans="2:8" x14ac:dyDescent="0.3">
      <c r="B14">
        <f>'LILIANA P'!B14</f>
        <v>0</v>
      </c>
    </row>
    <row r="16" spans="2:8" x14ac:dyDescent="0.3">
      <c r="B16" s="159" t="s">
        <v>8</v>
      </c>
      <c r="C16" s="160"/>
      <c r="D16" s="160"/>
      <c r="E16" s="3">
        <v>30</v>
      </c>
      <c r="F16" s="4" t="s">
        <v>10</v>
      </c>
      <c r="G16" s="5">
        <f>SUM(E16*23333.333)</f>
        <v>699999.99</v>
      </c>
      <c r="H16" s="6"/>
    </row>
    <row r="18" spans="2:8" x14ac:dyDescent="0.3">
      <c r="C18" s="157" t="s">
        <v>11</v>
      </c>
      <c r="D18" s="158"/>
      <c r="E18" s="158"/>
      <c r="F18" s="158"/>
    </row>
    <row r="19" spans="2:8" ht="30" customHeight="1" x14ac:dyDescent="0.3">
      <c r="B19" s="7"/>
      <c r="C19" s="7" t="s">
        <v>13</v>
      </c>
      <c r="D19" s="7" t="s">
        <v>14</v>
      </c>
      <c r="E19" s="7" t="s">
        <v>15</v>
      </c>
      <c r="F19" s="7" t="s">
        <v>16</v>
      </c>
      <c r="G19" s="7" t="s">
        <v>17</v>
      </c>
    </row>
    <row r="20" spans="2:8" x14ac:dyDescent="0.3">
      <c r="B20" s="164"/>
      <c r="C20" s="153"/>
      <c r="D20" s="153"/>
      <c r="E20" s="153"/>
      <c r="F20" s="153"/>
      <c r="G20" s="153"/>
    </row>
    <row r="21" spans="2:8" x14ac:dyDescent="0.3">
      <c r="B21" s="14"/>
      <c r="C21" s="19">
        <v>14310</v>
      </c>
      <c r="D21" s="19">
        <v>16463</v>
      </c>
      <c r="E21" s="15">
        <v>70000</v>
      </c>
      <c r="F21" s="9">
        <v>2</v>
      </c>
      <c r="G21" s="5">
        <f t="shared" ref="G21:G28" si="0">SUM(E21*F21)</f>
        <v>140000</v>
      </c>
      <c r="H21" s="20" t="s">
        <v>48</v>
      </c>
    </row>
    <row r="22" spans="2:8" x14ac:dyDescent="0.3">
      <c r="B22" s="14"/>
      <c r="C22" s="19">
        <v>14404</v>
      </c>
      <c r="D22" s="19">
        <v>16571</v>
      </c>
      <c r="E22" s="15">
        <v>70000</v>
      </c>
      <c r="F22" s="9">
        <v>2</v>
      </c>
      <c r="G22" s="5">
        <f t="shared" si="0"/>
        <v>140000</v>
      </c>
      <c r="H22" s="20" t="s">
        <v>48</v>
      </c>
    </row>
    <row r="23" spans="2:8" x14ac:dyDescent="0.3">
      <c r="B23" s="14"/>
      <c r="C23" s="19">
        <v>14399</v>
      </c>
      <c r="D23" s="19">
        <v>16562</v>
      </c>
      <c r="E23" s="15">
        <v>80000</v>
      </c>
      <c r="F23" s="9">
        <v>2</v>
      </c>
      <c r="G23" s="5">
        <f t="shared" si="0"/>
        <v>160000</v>
      </c>
      <c r="H23" s="20" t="s">
        <v>48</v>
      </c>
    </row>
    <row r="24" spans="2:8" x14ac:dyDescent="0.3">
      <c r="B24" s="14"/>
      <c r="C24" s="19">
        <v>14415</v>
      </c>
      <c r="D24" s="19">
        <v>16591</v>
      </c>
      <c r="E24" s="15">
        <v>100000</v>
      </c>
      <c r="F24" s="9">
        <v>2</v>
      </c>
      <c r="G24" s="5">
        <f t="shared" si="0"/>
        <v>200000</v>
      </c>
      <c r="H24" s="20" t="s">
        <v>48</v>
      </c>
    </row>
    <row r="25" spans="2:8" x14ac:dyDescent="0.3">
      <c r="B25" s="4"/>
      <c r="C25" s="16"/>
      <c r="D25" s="16"/>
      <c r="E25" s="8"/>
      <c r="F25" s="9"/>
      <c r="G25" s="5">
        <f t="shared" si="0"/>
        <v>0</v>
      </c>
    </row>
    <row r="26" spans="2:8" x14ac:dyDescent="0.3">
      <c r="B26" s="4"/>
      <c r="C26" s="4"/>
      <c r="D26" s="4"/>
      <c r="E26" s="8"/>
      <c r="F26" s="9"/>
      <c r="G26" s="5">
        <f t="shared" si="0"/>
        <v>0</v>
      </c>
    </row>
    <row r="27" spans="2:8" x14ac:dyDescent="0.3">
      <c r="B27" s="4"/>
      <c r="C27" s="4"/>
      <c r="D27" s="4"/>
      <c r="E27" s="8"/>
      <c r="F27" s="9"/>
      <c r="G27" s="5">
        <f t="shared" si="0"/>
        <v>0</v>
      </c>
    </row>
    <row r="28" spans="2:8" x14ac:dyDescent="0.3">
      <c r="B28" s="4"/>
      <c r="C28" s="4"/>
      <c r="D28" s="4"/>
      <c r="E28" s="8"/>
      <c r="F28" s="9"/>
      <c r="G28" s="5">
        <f t="shared" si="0"/>
        <v>0</v>
      </c>
    </row>
    <row r="30" spans="2:8" x14ac:dyDescent="0.3">
      <c r="E30" s="159" t="s">
        <v>18</v>
      </c>
      <c r="F30" s="162"/>
      <c r="G30" s="5">
        <f>SUM(G21:G28)</f>
        <v>640000</v>
      </c>
    </row>
    <row r="32" spans="2:8" x14ac:dyDescent="0.3">
      <c r="B32" s="161" t="s">
        <v>19</v>
      </c>
      <c r="C32" s="160"/>
      <c r="D32" s="162"/>
      <c r="E32" s="163">
        <f>SUM(G16+G30)</f>
        <v>1339999.99</v>
      </c>
      <c r="F32" s="162"/>
    </row>
    <row r="33" spans="2:7" x14ac:dyDescent="0.3">
      <c r="B33" s="161"/>
      <c r="C33" s="160"/>
      <c r="D33" s="162"/>
      <c r="E33" s="163"/>
      <c r="F33" s="162"/>
    </row>
    <row r="35" spans="2:7" x14ac:dyDescent="0.3">
      <c r="B35" s="165" t="s">
        <v>20</v>
      </c>
      <c r="C35" s="160"/>
      <c r="D35" s="160"/>
      <c r="E35" s="160"/>
      <c r="F35" s="160"/>
      <c r="G35" s="162"/>
    </row>
    <row r="36" spans="2:7" x14ac:dyDescent="0.3">
      <c r="B36" t="s">
        <v>21</v>
      </c>
      <c r="G36" s="10"/>
    </row>
    <row r="37" spans="2:7" x14ac:dyDescent="0.3">
      <c r="B37" t="s">
        <v>22</v>
      </c>
      <c r="G37" s="10"/>
    </row>
    <row r="44" spans="2:7" x14ac:dyDescent="0.3">
      <c r="C44" s="129" t="s">
        <v>44</v>
      </c>
      <c r="D44" s="130"/>
      <c r="E44" s="130"/>
      <c r="F44" s="130"/>
    </row>
    <row r="45" spans="2:7" x14ac:dyDescent="0.3">
      <c r="D45" s="131" t="s">
        <v>45</v>
      </c>
      <c r="E45" s="158"/>
    </row>
    <row r="46" spans="2:7" x14ac:dyDescent="0.3">
      <c r="C46" s="133" t="s">
        <v>46</v>
      </c>
      <c r="D46" s="158"/>
      <c r="E46" s="158"/>
      <c r="F46" s="158"/>
    </row>
    <row r="47" spans="2:7" x14ac:dyDescent="0.3">
      <c r="B47" s="157" t="s">
        <v>23</v>
      </c>
      <c r="C47" s="158"/>
      <c r="D47" s="158"/>
      <c r="E47" s="158"/>
      <c r="F47" s="158"/>
      <c r="G47" s="158"/>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09375" defaultRowHeight="14.4" x14ac:dyDescent="0.3"/>
  <cols>
    <col min="1" max="1" width="4.88671875" customWidth="1"/>
    <col min="2" max="4" width="11.33203125" customWidth="1"/>
    <col min="5" max="5" width="10.6640625" bestFit="1" customWidth="1"/>
    <col min="6" max="6" width="9.44140625" customWidth="1"/>
    <col min="7" max="7" width="10.33203125" customWidth="1"/>
    <col min="8" max="26" width="9.44140625" customWidth="1"/>
  </cols>
  <sheetData>
    <row r="1" spans="2:8" x14ac:dyDescent="0.3">
      <c r="B1" s="13" t="str">
        <f>'LILIANA P'!B1</f>
        <v>SANTIAGO DE CALI 18 DE AGOSTO DE 2017</v>
      </c>
      <c r="C1" s="13"/>
      <c r="D1" s="13"/>
      <c r="E1" s="13"/>
      <c r="F1" s="13"/>
      <c r="G1" s="13"/>
      <c r="H1" s="13"/>
    </row>
    <row r="2" spans="2:8" x14ac:dyDescent="0.3">
      <c r="B2" s="13"/>
      <c r="C2" s="13"/>
      <c r="D2" s="13"/>
      <c r="E2" s="13"/>
      <c r="F2" s="13"/>
      <c r="G2" s="13"/>
      <c r="H2" s="13"/>
    </row>
    <row r="3" spans="2:8" x14ac:dyDescent="0.3">
      <c r="B3" s="13" t="s">
        <v>0</v>
      </c>
      <c r="C3" s="13"/>
      <c r="D3" s="34">
        <v>2</v>
      </c>
      <c r="E3" s="13"/>
      <c r="F3" s="13"/>
      <c r="G3" s="13"/>
      <c r="H3" s="13"/>
    </row>
    <row r="4" spans="2:8" x14ac:dyDescent="0.3">
      <c r="B4" s="13"/>
      <c r="C4" s="13"/>
      <c r="D4" s="13"/>
      <c r="E4" s="13"/>
      <c r="F4" s="13"/>
      <c r="G4" s="13"/>
      <c r="H4" s="13"/>
    </row>
    <row r="5" spans="2:8" x14ac:dyDescent="0.3">
      <c r="B5" s="13"/>
      <c r="C5" s="13"/>
      <c r="D5" s="131" t="s">
        <v>1</v>
      </c>
      <c r="E5" s="132"/>
      <c r="F5" s="13"/>
      <c r="G5" s="13"/>
      <c r="H5" s="13"/>
    </row>
    <row r="6" spans="2:8" x14ac:dyDescent="0.3">
      <c r="B6" s="13"/>
      <c r="C6" s="13"/>
      <c r="D6" s="131" t="s">
        <v>2</v>
      </c>
      <c r="E6" s="132"/>
      <c r="F6" s="13"/>
      <c r="G6" s="13"/>
      <c r="H6" s="13"/>
    </row>
    <row r="7" spans="2:8" x14ac:dyDescent="0.3">
      <c r="B7" s="13"/>
      <c r="C7" s="13"/>
      <c r="D7" s="13"/>
      <c r="E7" s="13"/>
      <c r="F7" s="13"/>
      <c r="G7" s="13"/>
      <c r="H7" s="13"/>
    </row>
    <row r="8" spans="2:8" x14ac:dyDescent="0.3">
      <c r="B8" s="13"/>
      <c r="C8" s="13"/>
      <c r="D8" s="131" t="s">
        <v>3</v>
      </c>
      <c r="E8" s="132"/>
      <c r="F8" s="13"/>
      <c r="G8" s="13"/>
      <c r="H8" s="13"/>
    </row>
    <row r="9" spans="2:8" x14ac:dyDescent="0.3">
      <c r="B9" s="13"/>
      <c r="C9" s="129" t="s">
        <v>64</v>
      </c>
      <c r="D9" s="130"/>
      <c r="E9" s="130"/>
      <c r="F9" s="130"/>
      <c r="G9" s="13"/>
      <c r="H9" s="13"/>
    </row>
    <row r="10" spans="2:8" x14ac:dyDescent="0.3">
      <c r="B10" s="13"/>
      <c r="C10" s="13"/>
      <c r="D10" s="131" t="s">
        <v>65</v>
      </c>
      <c r="E10" s="132"/>
      <c r="F10" s="13"/>
      <c r="G10" s="13"/>
      <c r="H10" s="13"/>
    </row>
    <row r="11" spans="2:8" x14ac:dyDescent="0.3">
      <c r="B11" s="13"/>
      <c r="C11" s="13"/>
      <c r="D11" s="13" t="s">
        <v>73</v>
      </c>
      <c r="E11" s="13"/>
      <c r="F11" s="13"/>
      <c r="G11" s="13"/>
      <c r="H11" s="13"/>
    </row>
    <row r="12" spans="2:8" x14ac:dyDescent="0.3">
      <c r="B12" s="13"/>
      <c r="C12" s="13"/>
      <c r="D12" s="13"/>
      <c r="E12" s="13"/>
      <c r="F12" s="13"/>
      <c r="G12" s="13"/>
      <c r="H12" s="13"/>
    </row>
    <row r="13" spans="2:8" x14ac:dyDescent="0.3">
      <c r="B13" s="147" t="s">
        <v>75</v>
      </c>
      <c r="C13" s="147"/>
      <c r="D13" s="147"/>
      <c r="E13" s="147"/>
      <c r="F13" s="147"/>
      <c r="G13" s="147"/>
      <c r="H13" s="147"/>
    </row>
    <row r="14" spans="2:8" x14ac:dyDescent="0.3">
      <c r="B14" s="147"/>
      <c r="C14" s="147"/>
      <c r="D14" s="147"/>
      <c r="E14" s="147"/>
      <c r="F14" s="147"/>
      <c r="G14" s="147"/>
      <c r="H14" s="147"/>
    </row>
    <row r="15" spans="2:8" x14ac:dyDescent="0.3">
      <c r="B15" s="13"/>
      <c r="C15" s="13"/>
      <c r="D15" s="13"/>
      <c r="E15" s="13"/>
      <c r="F15" s="13"/>
      <c r="G15" s="13"/>
      <c r="H15" s="13"/>
    </row>
    <row r="16" spans="2:8" x14ac:dyDescent="0.3">
      <c r="B16" s="152" t="s">
        <v>8</v>
      </c>
      <c r="C16" s="153"/>
      <c r="D16" s="153"/>
      <c r="E16" s="35">
        <v>30</v>
      </c>
      <c r="F16" s="36" t="s">
        <v>10</v>
      </c>
      <c r="G16" s="37">
        <f>SUM(E16*23333.333)</f>
        <v>699999.99</v>
      </c>
      <c r="H16" s="38"/>
    </row>
    <row r="17" spans="2:8" x14ac:dyDescent="0.3">
      <c r="B17" s="148" t="s">
        <v>83</v>
      </c>
      <c r="C17" s="149"/>
      <c r="D17" s="149"/>
      <c r="E17" s="150"/>
      <c r="F17" s="151"/>
      <c r="G17" s="53">
        <v>105200</v>
      </c>
      <c r="H17" s="13"/>
    </row>
    <row r="18" spans="2:8" x14ac:dyDescent="0.3">
      <c r="B18" s="24"/>
      <c r="C18" s="21"/>
      <c r="D18" s="21"/>
      <c r="E18" s="24"/>
      <c r="F18" s="24"/>
      <c r="G18" s="13"/>
      <c r="H18" s="13"/>
    </row>
    <row r="19" spans="2:8" x14ac:dyDescent="0.3">
      <c r="B19" s="13"/>
      <c r="C19" s="131" t="s">
        <v>11</v>
      </c>
      <c r="D19" s="132"/>
      <c r="E19" s="132"/>
      <c r="F19" s="132"/>
      <c r="G19" s="13"/>
      <c r="H19" s="13"/>
    </row>
    <row r="20" spans="2:8" ht="30" customHeight="1" x14ac:dyDescent="0.3">
      <c r="B20" s="30" t="s">
        <v>76</v>
      </c>
      <c r="C20" s="30" t="s">
        <v>13</v>
      </c>
      <c r="D20" s="30" t="s">
        <v>14</v>
      </c>
      <c r="E20" s="30" t="s">
        <v>15</v>
      </c>
      <c r="F20" s="30" t="s">
        <v>16</v>
      </c>
      <c r="G20" s="30" t="s">
        <v>17</v>
      </c>
      <c r="H20" s="13"/>
    </row>
    <row r="21" spans="2:8" x14ac:dyDescent="0.3">
      <c r="B21" s="154"/>
      <c r="C21" s="153"/>
      <c r="D21" s="153"/>
      <c r="E21" s="153"/>
      <c r="F21" s="153"/>
      <c r="G21" s="153"/>
      <c r="H21" s="13"/>
    </row>
    <row r="22" spans="2:8" x14ac:dyDescent="0.3">
      <c r="B22" s="31" t="s">
        <v>77</v>
      </c>
      <c r="C22" s="46">
        <v>14449</v>
      </c>
      <c r="D22" s="46">
        <v>16672</v>
      </c>
      <c r="E22" s="39">
        <v>160000</v>
      </c>
      <c r="F22" s="40">
        <v>2</v>
      </c>
      <c r="G22" s="41">
        <f t="shared" ref="G22:G29" si="0">SUM(E22*F22)</f>
        <v>320000</v>
      </c>
      <c r="H22" s="13"/>
    </row>
    <row r="23" spans="2:8" x14ac:dyDescent="0.3">
      <c r="B23" s="31"/>
      <c r="C23" s="46"/>
      <c r="D23" s="46"/>
      <c r="E23" s="39"/>
      <c r="F23" s="40"/>
      <c r="G23" s="41">
        <f t="shared" si="0"/>
        <v>0</v>
      </c>
      <c r="H23" s="13"/>
    </row>
    <row r="24" spans="2:8" x14ac:dyDescent="0.3">
      <c r="B24" s="18"/>
      <c r="C24" s="42"/>
      <c r="D24" s="42"/>
      <c r="E24" s="43"/>
      <c r="F24" s="40"/>
      <c r="G24" s="41">
        <f t="shared" si="0"/>
        <v>0</v>
      </c>
      <c r="H24" s="13"/>
    </row>
    <row r="25" spans="2:8" x14ac:dyDescent="0.3">
      <c r="B25" s="18"/>
      <c r="C25" s="18"/>
      <c r="D25" s="18"/>
      <c r="E25" s="43"/>
      <c r="F25" s="40"/>
      <c r="G25" s="41">
        <f t="shared" si="0"/>
        <v>0</v>
      </c>
      <c r="H25" s="13"/>
    </row>
    <row r="26" spans="2:8" x14ac:dyDescent="0.3">
      <c r="B26" s="18"/>
      <c r="C26" s="18"/>
      <c r="D26" s="18"/>
      <c r="E26" s="43"/>
      <c r="F26" s="40"/>
      <c r="G26" s="41">
        <f t="shared" si="0"/>
        <v>0</v>
      </c>
      <c r="H26" s="13"/>
    </row>
    <row r="27" spans="2:8" x14ac:dyDescent="0.3">
      <c r="B27" s="18"/>
      <c r="C27" s="18"/>
      <c r="D27" s="18"/>
      <c r="E27" s="43"/>
      <c r="F27" s="40"/>
      <c r="G27" s="41">
        <f t="shared" si="0"/>
        <v>0</v>
      </c>
      <c r="H27" s="13"/>
    </row>
    <row r="28" spans="2:8" x14ac:dyDescent="0.3">
      <c r="B28" s="18"/>
      <c r="C28" s="18"/>
      <c r="D28" s="18"/>
      <c r="E28" s="43"/>
      <c r="F28" s="40"/>
      <c r="G28" s="41">
        <f t="shared" si="0"/>
        <v>0</v>
      </c>
      <c r="H28" s="13"/>
    </row>
    <row r="29" spans="2:8" x14ac:dyDescent="0.3">
      <c r="B29" s="18"/>
      <c r="C29" s="18"/>
      <c r="D29" s="18"/>
      <c r="E29" s="43"/>
      <c r="F29" s="40"/>
      <c r="G29" s="41">
        <f t="shared" si="0"/>
        <v>0</v>
      </c>
      <c r="H29" s="13"/>
    </row>
    <row r="30" spans="2:8" x14ac:dyDescent="0.3">
      <c r="B30" s="13"/>
      <c r="C30" s="13"/>
      <c r="D30" s="13"/>
      <c r="E30" s="13"/>
      <c r="F30" s="13"/>
      <c r="G30" s="13"/>
      <c r="H30" s="13"/>
    </row>
    <row r="31" spans="2:8" x14ac:dyDescent="0.3">
      <c r="B31" s="13"/>
      <c r="C31" s="13"/>
      <c r="D31" s="13"/>
      <c r="E31" s="155" t="s">
        <v>18</v>
      </c>
      <c r="F31" s="137"/>
      <c r="G31" s="26">
        <f>SUM(G22:G29)</f>
        <v>320000</v>
      </c>
      <c r="H31" s="13"/>
    </row>
    <row r="32" spans="2:8" x14ac:dyDescent="0.3">
      <c r="B32" s="13"/>
      <c r="C32" s="13"/>
      <c r="D32" s="13"/>
      <c r="E32" s="13"/>
      <c r="F32" s="13"/>
      <c r="G32" s="13"/>
      <c r="H32" s="13"/>
    </row>
    <row r="33" spans="2:8" x14ac:dyDescent="0.3">
      <c r="B33" s="145" t="s">
        <v>19</v>
      </c>
      <c r="C33" s="145"/>
      <c r="D33" s="145"/>
      <c r="E33" s="145"/>
      <c r="F33" s="146">
        <f>SUM(G16+G17+G31)</f>
        <v>1125199.99</v>
      </c>
      <c r="G33" s="146"/>
      <c r="H33" s="13"/>
    </row>
    <row r="34" spans="2:8" x14ac:dyDescent="0.3">
      <c r="B34" s="131"/>
      <c r="C34" s="130"/>
      <c r="D34" s="130"/>
      <c r="E34" s="134"/>
      <c r="F34" s="130"/>
      <c r="G34" s="13"/>
      <c r="H34" s="13"/>
    </row>
    <row r="35" spans="2:8" x14ac:dyDescent="0.3">
      <c r="B35" s="24"/>
      <c r="C35" s="21"/>
      <c r="D35" s="21"/>
      <c r="E35" s="44"/>
      <c r="F35" s="21"/>
      <c r="G35" s="13"/>
      <c r="H35" s="13"/>
    </row>
    <row r="36" spans="2:8" x14ac:dyDescent="0.3">
      <c r="B36" s="135" t="s">
        <v>20</v>
      </c>
      <c r="C36" s="136"/>
      <c r="D36" s="136"/>
      <c r="E36" s="136"/>
      <c r="F36" s="136"/>
      <c r="G36" s="137"/>
      <c r="H36" s="13"/>
    </row>
    <row r="37" spans="2:8" x14ac:dyDescent="0.3">
      <c r="B37" s="13"/>
      <c r="C37" s="13"/>
      <c r="D37" s="13"/>
      <c r="E37" s="13"/>
      <c r="F37" s="13"/>
      <c r="G37" s="45"/>
      <c r="H37" s="13"/>
    </row>
    <row r="38" spans="2:8" x14ac:dyDescent="0.3">
      <c r="B38" s="140" t="s">
        <v>78</v>
      </c>
      <c r="C38" s="140"/>
      <c r="D38" s="140"/>
      <c r="E38" s="140"/>
      <c r="F38" s="140"/>
      <c r="G38" s="140"/>
      <c r="H38" s="140"/>
    </row>
    <row r="39" spans="2:8" x14ac:dyDescent="0.3">
      <c r="B39" s="140"/>
      <c r="C39" s="140"/>
      <c r="D39" s="140"/>
      <c r="E39" s="140"/>
      <c r="F39" s="140"/>
      <c r="G39" s="140"/>
      <c r="H39" s="140"/>
    </row>
    <row r="40" spans="2:8" x14ac:dyDescent="0.3">
      <c r="B40" s="140"/>
      <c r="C40" s="140"/>
      <c r="D40" s="140"/>
      <c r="E40" s="140"/>
      <c r="F40" s="140"/>
      <c r="G40" s="140"/>
      <c r="H40" s="140"/>
    </row>
    <row r="41" spans="2:8" x14ac:dyDescent="0.3">
      <c r="B41" s="24"/>
      <c r="C41" s="21"/>
      <c r="D41" s="21"/>
      <c r="E41" s="44"/>
      <c r="F41" s="21"/>
      <c r="G41" s="13"/>
      <c r="H41" s="13"/>
    </row>
    <row r="42" spans="2:8" x14ac:dyDescent="0.3">
      <c r="B42" s="138" t="s">
        <v>79</v>
      </c>
      <c r="C42" s="138"/>
      <c r="D42" s="138"/>
      <c r="E42" s="138"/>
      <c r="F42" s="141">
        <v>210400</v>
      </c>
      <c r="G42" s="142"/>
      <c r="H42" s="13"/>
    </row>
    <row r="43" spans="2:8" x14ac:dyDescent="0.3">
      <c r="B43" s="138" t="s">
        <v>80</v>
      </c>
      <c r="C43" s="138"/>
      <c r="D43" s="138"/>
      <c r="E43" s="138"/>
      <c r="F43" s="141">
        <v>43628</v>
      </c>
      <c r="G43" s="142"/>
      <c r="H43" s="13"/>
    </row>
    <row r="44" spans="2:8" x14ac:dyDescent="0.3">
      <c r="B44" s="138" t="s">
        <v>81</v>
      </c>
      <c r="C44" s="138"/>
      <c r="D44" s="138"/>
      <c r="E44" s="138"/>
      <c r="F44" s="143">
        <f>+F42+F43</f>
        <v>254028</v>
      </c>
      <c r="G44" s="144"/>
      <c r="H44" s="13"/>
    </row>
    <row r="45" spans="2:8" x14ac:dyDescent="0.3">
      <c r="B45" s="13"/>
      <c r="C45" s="13"/>
      <c r="D45" s="13"/>
      <c r="E45" s="13"/>
      <c r="F45" s="13"/>
      <c r="G45" s="13"/>
      <c r="H45" s="13"/>
    </row>
    <row r="46" spans="2:8" s="13" customFormat="1" x14ac:dyDescent="0.3">
      <c r="B46" s="145" t="s">
        <v>17</v>
      </c>
      <c r="C46" s="145"/>
      <c r="D46" s="145"/>
      <c r="E46" s="145"/>
      <c r="F46" s="146">
        <f>+F33-F44</f>
        <v>871171.99</v>
      </c>
      <c r="G46" s="146"/>
    </row>
    <row r="47" spans="2:8" x14ac:dyDescent="0.3">
      <c r="B47" s="13"/>
      <c r="C47" s="13"/>
      <c r="D47" s="13"/>
      <c r="E47" s="13"/>
      <c r="F47" s="13"/>
      <c r="G47" s="13"/>
      <c r="H47" s="13"/>
    </row>
    <row r="48" spans="2:8" x14ac:dyDescent="0.3">
      <c r="B48" s="139" t="s">
        <v>82</v>
      </c>
      <c r="C48" s="139"/>
      <c r="D48" s="139"/>
      <c r="E48" s="139"/>
      <c r="F48" s="139"/>
      <c r="G48" s="139"/>
      <c r="H48" s="13"/>
    </row>
    <row r="49" spans="2:8" x14ac:dyDescent="0.3">
      <c r="B49" s="140" t="s">
        <v>85</v>
      </c>
      <c r="C49" s="140"/>
      <c r="D49" s="140"/>
      <c r="E49" s="140"/>
      <c r="F49" s="140"/>
      <c r="G49" s="140"/>
      <c r="H49" s="140"/>
    </row>
    <row r="50" spans="2:8" x14ac:dyDescent="0.3">
      <c r="B50" s="140"/>
      <c r="C50" s="140"/>
      <c r="D50" s="140"/>
      <c r="E50" s="140"/>
      <c r="F50" s="140"/>
      <c r="G50" s="140"/>
      <c r="H50" s="140"/>
    </row>
    <row r="51" spans="2:8" x14ac:dyDescent="0.3">
      <c r="B51" s="140"/>
      <c r="C51" s="140"/>
      <c r="D51" s="140"/>
      <c r="E51" s="140"/>
      <c r="F51" s="140"/>
      <c r="G51" s="140"/>
      <c r="H51" s="140"/>
    </row>
    <row r="52" spans="2:8" ht="26.25" customHeight="1" x14ac:dyDescent="0.3">
      <c r="B52" s="140" t="s">
        <v>84</v>
      </c>
      <c r="C52" s="140"/>
      <c r="D52" s="140"/>
      <c r="E52" s="140"/>
      <c r="F52" s="140"/>
      <c r="G52" s="140"/>
      <c r="H52" s="140"/>
    </row>
    <row r="53" spans="2:8" x14ac:dyDescent="0.3">
      <c r="B53" s="140" t="s">
        <v>86</v>
      </c>
      <c r="C53" s="140"/>
      <c r="D53" s="140"/>
      <c r="E53" s="140"/>
      <c r="F53" s="140"/>
      <c r="G53" s="140"/>
      <c r="H53" s="140"/>
    </row>
    <row r="54" spans="2:8" x14ac:dyDescent="0.3">
      <c r="B54" s="140"/>
      <c r="C54" s="140"/>
      <c r="D54" s="140"/>
      <c r="E54" s="140"/>
      <c r="F54" s="140"/>
      <c r="G54" s="140"/>
      <c r="H54" s="140"/>
    </row>
    <row r="55" spans="2:8" x14ac:dyDescent="0.3">
      <c r="B55" s="140"/>
      <c r="C55" s="140"/>
      <c r="D55" s="140"/>
      <c r="E55" s="140"/>
      <c r="F55" s="140"/>
      <c r="G55" s="140"/>
      <c r="H55" s="140"/>
    </row>
    <row r="56" spans="2:8" ht="28.5" customHeight="1" x14ac:dyDescent="0.3">
      <c r="B56" s="140"/>
      <c r="C56" s="140"/>
      <c r="D56" s="140"/>
      <c r="E56" s="140"/>
      <c r="F56" s="140"/>
      <c r="G56" s="140"/>
      <c r="H56" s="140"/>
    </row>
    <row r="57" spans="2:8" x14ac:dyDescent="0.3">
      <c r="B57" s="13"/>
      <c r="C57" s="13"/>
      <c r="D57" s="13"/>
      <c r="E57" s="13"/>
      <c r="F57" s="13"/>
      <c r="G57" s="13"/>
      <c r="H57" s="13"/>
    </row>
    <row r="58" spans="2:8" x14ac:dyDescent="0.3">
      <c r="B58" s="13"/>
      <c r="C58" s="13"/>
      <c r="D58" s="13"/>
      <c r="E58" s="13"/>
      <c r="F58" s="13"/>
      <c r="G58" s="13"/>
      <c r="H58" s="13"/>
    </row>
    <row r="59" spans="2:8" x14ac:dyDescent="0.3">
      <c r="B59" s="13"/>
      <c r="C59" s="13"/>
      <c r="D59" s="13"/>
      <c r="E59" s="13"/>
      <c r="F59" s="13"/>
      <c r="G59" s="13"/>
      <c r="H59" s="13"/>
    </row>
    <row r="60" spans="2:8" x14ac:dyDescent="0.3">
      <c r="B60" s="13"/>
      <c r="C60" s="13"/>
      <c r="D60" s="13"/>
      <c r="E60" s="13"/>
      <c r="F60" s="13"/>
      <c r="G60" s="13"/>
      <c r="H60" s="13"/>
    </row>
    <row r="61" spans="2:8" x14ac:dyDescent="0.3">
      <c r="B61" s="13"/>
      <c r="C61" s="129" t="s">
        <v>64</v>
      </c>
      <c r="D61" s="130"/>
      <c r="E61" s="130"/>
      <c r="F61" s="130"/>
      <c r="G61" s="13"/>
      <c r="H61" s="13"/>
    </row>
    <row r="62" spans="2:8" x14ac:dyDescent="0.3">
      <c r="B62" s="13"/>
      <c r="C62" s="13"/>
      <c r="D62" s="131" t="s">
        <v>65</v>
      </c>
      <c r="E62" s="132"/>
      <c r="F62" s="13"/>
      <c r="G62" s="13"/>
      <c r="H62" s="13"/>
    </row>
    <row r="63" spans="2:8" x14ac:dyDescent="0.3">
      <c r="B63" s="13"/>
      <c r="C63" s="133" t="s">
        <v>66</v>
      </c>
      <c r="D63" s="132"/>
      <c r="E63" s="132"/>
      <c r="F63" s="132"/>
      <c r="G63" s="13"/>
      <c r="H63" s="13"/>
    </row>
    <row r="64" spans="2:8" x14ac:dyDescent="0.3">
      <c r="B64" s="131" t="s">
        <v>23</v>
      </c>
      <c r="C64" s="132"/>
      <c r="D64" s="132"/>
      <c r="E64" s="132"/>
      <c r="F64" s="132"/>
      <c r="G64" s="132"/>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09375" defaultRowHeight="15" customHeight="1" x14ac:dyDescent="0.3"/>
  <cols>
    <col min="1" max="1" width="4.88671875" style="13" customWidth="1"/>
    <col min="2" max="7" width="13.109375" style="13" customWidth="1"/>
    <col min="8" max="26" width="9.44140625" style="13" customWidth="1"/>
    <col min="27" max="16384" width="15.109375" style="13"/>
  </cols>
  <sheetData>
    <row r="1" spans="2:8" ht="14.4" x14ac:dyDescent="0.3">
      <c r="B1" s="13" t="s">
        <v>108</v>
      </c>
    </row>
    <row r="2" spans="2:8" ht="14.4" x14ac:dyDescent="0.3"/>
    <row r="3" spans="2:8" ht="14.4" x14ac:dyDescent="0.3">
      <c r="B3" s="13" t="s">
        <v>0</v>
      </c>
      <c r="D3" s="34">
        <v>16</v>
      </c>
    </row>
    <row r="4" spans="2:8" ht="14.4" x14ac:dyDescent="0.3"/>
    <row r="5" spans="2:8" ht="14.4" x14ac:dyDescent="0.3">
      <c r="D5" s="131" t="s">
        <v>1</v>
      </c>
      <c r="E5" s="132"/>
    </row>
    <row r="6" spans="2:8" ht="14.4" x14ac:dyDescent="0.3">
      <c r="D6" s="131" t="s">
        <v>2</v>
      </c>
      <c r="E6" s="132"/>
    </row>
    <row r="7" spans="2:8" ht="14.4" x14ac:dyDescent="0.3"/>
    <row r="8" spans="2:8" ht="14.4" x14ac:dyDescent="0.3">
      <c r="D8" s="131" t="s">
        <v>3</v>
      </c>
      <c r="E8" s="132"/>
    </row>
    <row r="9" spans="2:8" ht="14.4" x14ac:dyDescent="0.3">
      <c r="C9" s="129" t="s">
        <v>87</v>
      </c>
      <c r="D9" s="130"/>
      <c r="E9" s="130"/>
      <c r="F9" s="130"/>
    </row>
    <row r="10" spans="2:8" ht="14.4" x14ac:dyDescent="0.3">
      <c r="D10" s="131" t="s">
        <v>91</v>
      </c>
      <c r="E10" s="132"/>
    </row>
    <row r="11" spans="2:8" ht="14.4" x14ac:dyDescent="0.3">
      <c r="D11" s="13" t="s">
        <v>43</v>
      </c>
    </row>
    <row r="12" spans="2:8" ht="14.4" x14ac:dyDescent="0.3"/>
    <row r="13" spans="2:8" ht="14.4" x14ac:dyDescent="0.3">
      <c r="B13" s="147" t="s">
        <v>116</v>
      </c>
      <c r="C13" s="147"/>
      <c r="D13" s="147"/>
      <c r="E13" s="147"/>
      <c r="F13" s="147"/>
      <c r="G13" s="147"/>
      <c r="H13" s="147"/>
    </row>
    <row r="14" spans="2:8" ht="14.4" x14ac:dyDescent="0.3">
      <c r="B14" s="147"/>
      <c r="C14" s="147"/>
      <c r="D14" s="147"/>
      <c r="E14" s="147"/>
      <c r="F14" s="147"/>
      <c r="G14" s="147"/>
      <c r="H14" s="147"/>
    </row>
    <row r="15" spans="2:8" ht="14.4" x14ac:dyDescent="0.3"/>
    <row r="16" spans="2:8" ht="14.4" x14ac:dyDescent="0.3">
      <c r="B16" s="152" t="s">
        <v>8</v>
      </c>
      <c r="C16" s="153"/>
      <c r="D16" s="153"/>
      <c r="E16" s="35">
        <v>5</v>
      </c>
      <c r="F16" s="36" t="s">
        <v>10</v>
      </c>
      <c r="G16" s="37">
        <f>SUM(E16*23333.333)</f>
        <v>116666.66499999999</v>
      </c>
      <c r="H16" s="38"/>
    </row>
    <row r="17" spans="2:7" ht="14.4" x14ac:dyDescent="0.3">
      <c r="B17" s="148" t="s">
        <v>83</v>
      </c>
      <c r="C17" s="149"/>
      <c r="D17" s="149"/>
      <c r="E17" s="150"/>
      <c r="F17" s="151"/>
      <c r="G17" s="53">
        <v>105200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32" t="s">
        <v>77</v>
      </c>
      <c r="C22" s="56">
        <v>15004</v>
      </c>
      <c r="D22" s="56">
        <v>17423</v>
      </c>
      <c r="E22" s="51">
        <v>70000</v>
      </c>
      <c r="F22" s="52">
        <v>1</v>
      </c>
      <c r="G22" s="53">
        <f>E22*F22</f>
        <v>70000</v>
      </c>
    </row>
    <row r="23" spans="2:7" ht="14.4" x14ac:dyDescent="0.3">
      <c r="B23" s="32" t="s">
        <v>77</v>
      </c>
      <c r="C23" s="56">
        <v>15037</v>
      </c>
      <c r="D23" s="56">
        <v>17474</v>
      </c>
      <c r="E23" s="51">
        <v>85000</v>
      </c>
      <c r="F23" s="52">
        <v>1</v>
      </c>
      <c r="G23" s="53">
        <f t="shared" ref="G23:G29" si="0">E23*F23</f>
        <v>85000</v>
      </c>
    </row>
    <row r="24" spans="2:7" ht="14.4" x14ac:dyDescent="0.3">
      <c r="B24" s="32"/>
      <c r="C24" s="54"/>
      <c r="D24" s="54"/>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0" spans="2:7" ht="14.4" x14ac:dyDescent="0.3"/>
    <row r="31" spans="2:7" ht="14.4" x14ac:dyDescent="0.3">
      <c r="E31" s="155" t="s">
        <v>18</v>
      </c>
      <c r="F31" s="137"/>
      <c r="G31" s="26">
        <f>SUM(G22:G29)</f>
        <v>155000</v>
      </c>
    </row>
    <row r="32" spans="2:7" ht="14.4" x14ac:dyDescent="0.3"/>
    <row r="33" spans="2:9" ht="14.4" x14ac:dyDescent="0.3">
      <c r="B33" s="145" t="s">
        <v>19</v>
      </c>
      <c r="C33" s="145"/>
      <c r="D33" s="145"/>
      <c r="E33" s="145"/>
      <c r="F33" s="146">
        <f>SUM(G16+G17+G31)</f>
        <v>376866.66499999998</v>
      </c>
      <c r="G33" s="146"/>
    </row>
    <row r="34" spans="2:9" ht="14.4" x14ac:dyDescent="0.3">
      <c r="B34" s="131"/>
      <c r="C34" s="130"/>
      <c r="D34" s="130"/>
      <c r="E34" s="134"/>
      <c r="F34" s="130"/>
    </row>
    <row r="35" spans="2:9" ht="14.4" x14ac:dyDescent="0.3">
      <c r="B35" s="24"/>
      <c r="C35" s="21"/>
      <c r="D35" s="21"/>
      <c r="E35" s="44"/>
      <c r="F35" s="21"/>
    </row>
    <row r="36" spans="2:9" ht="14.4" x14ac:dyDescent="0.3">
      <c r="B36" s="135" t="s">
        <v>20</v>
      </c>
      <c r="C36" s="136"/>
      <c r="D36" s="136"/>
      <c r="E36" s="136"/>
      <c r="F36" s="136"/>
      <c r="G36" s="137"/>
    </row>
    <row r="37" spans="2:9" ht="14.4" x14ac:dyDescent="0.3">
      <c r="G37" s="45"/>
    </row>
    <row r="38" spans="2:9" ht="15" customHeight="1" x14ac:dyDescent="0.3">
      <c r="B38" s="140" t="s">
        <v>78</v>
      </c>
      <c r="C38" s="140"/>
      <c r="D38" s="140"/>
      <c r="E38" s="140"/>
      <c r="F38" s="140"/>
      <c r="G38" s="140"/>
      <c r="H38" s="140"/>
    </row>
    <row r="39" spans="2:9" ht="14.4" x14ac:dyDescent="0.3">
      <c r="B39" s="140"/>
      <c r="C39" s="140"/>
      <c r="D39" s="140"/>
      <c r="E39" s="140"/>
      <c r="F39" s="140"/>
      <c r="G39" s="140"/>
      <c r="H39" s="140"/>
    </row>
    <row r="40" spans="2:9" ht="14.4" x14ac:dyDescent="0.3">
      <c r="B40" s="140"/>
      <c r="C40" s="140"/>
      <c r="D40" s="140"/>
      <c r="E40" s="140"/>
      <c r="F40" s="140"/>
      <c r="G40" s="140"/>
      <c r="H40" s="140"/>
    </row>
    <row r="41" spans="2:9" ht="14.4" x14ac:dyDescent="0.3">
      <c r="B41" s="24"/>
      <c r="C41" s="21"/>
      <c r="D41" s="21"/>
      <c r="E41" s="44"/>
      <c r="F41" s="21"/>
    </row>
    <row r="42" spans="2:9" ht="14.4" x14ac:dyDescent="0.3">
      <c r="B42" s="138" t="s">
        <v>79</v>
      </c>
      <c r="C42" s="138"/>
      <c r="D42" s="138"/>
      <c r="E42" s="138"/>
      <c r="F42" s="141">
        <v>210400</v>
      </c>
      <c r="G42" s="142"/>
    </row>
    <row r="43" spans="2:9" ht="14.4" x14ac:dyDescent="0.3">
      <c r="B43" s="138" t="s">
        <v>80</v>
      </c>
      <c r="C43" s="138"/>
      <c r="D43" s="138"/>
      <c r="E43" s="138"/>
      <c r="F43" s="141">
        <v>38801</v>
      </c>
      <c r="G43" s="142"/>
    </row>
    <row r="44" spans="2:9" ht="14.4" x14ac:dyDescent="0.3">
      <c r="B44" s="138" t="s">
        <v>81</v>
      </c>
      <c r="C44" s="138"/>
      <c r="D44" s="138"/>
      <c r="E44" s="138"/>
      <c r="F44" s="143">
        <f>+F42+F43</f>
        <v>249201</v>
      </c>
      <c r="G44" s="144"/>
    </row>
    <row r="46" spans="2:9" ht="15" customHeight="1" x14ac:dyDescent="0.3">
      <c r="B46" s="145" t="s">
        <v>17</v>
      </c>
      <c r="C46" s="145"/>
      <c r="D46" s="145"/>
      <c r="E46" s="145"/>
      <c r="F46" s="146">
        <f>+F33-F44</f>
        <v>127665.66499999998</v>
      </c>
      <c r="G46" s="146"/>
    </row>
    <row r="48" spans="2:9" ht="14.4" x14ac:dyDescent="0.3">
      <c r="B48" s="139"/>
      <c r="C48" s="139"/>
      <c r="D48" s="139"/>
      <c r="E48" s="139"/>
      <c r="F48" s="139"/>
      <c r="G48" s="139"/>
      <c r="I48" s="33"/>
    </row>
    <row r="49" spans="2:9" ht="15" customHeight="1" x14ac:dyDescent="0.3">
      <c r="B49" s="140" t="s">
        <v>90</v>
      </c>
      <c r="C49" s="140"/>
      <c r="D49" s="140"/>
      <c r="E49" s="140"/>
      <c r="F49" s="140"/>
      <c r="G49" s="140"/>
      <c r="H49" s="140"/>
      <c r="I49" s="33"/>
    </row>
    <row r="50" spans="2:9" ht="14.4" x14ac:dyDescent="0.3">
      <c r="B50" s="140"/>
      <c r="C50" s="140"/>
      <c r="D50" s="140"/>
      <c r="E50" s="140"/>
      <c r="F50" s="140"/>
      <c r="G50" s="140"/>
      <c r="H50" s="140"/>
      <c r="I50" s="33"/>
    </row>
    <row r="51" spans="2:9" ht="60" customHeight="1" x14ac:dyDescent="0.3">
      <c r="B51" s="140"/>
      <c r="C51" s="140"/>
      <c r="D51" s="140"/>
      <c r="E51" s="140"/>
      <c r="F51" s="140"/>
      <c r="G51" s="140"/>
      <c r="H51" s="14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9" t="s">
        <v>87</v>
      </c>
      <c r="D56" s="130"/>
      <c r="E56" s="130"/>
      <c r="F56" s="130"/>
    </row>
    <row r="57" spans="2:9" ht="14.4" x14ac:dyDescent="0.3">
      <c r="C57" s="131" t="s">
        <v>91</v>
      </c>
      <c r="D57" s="132"/>
      <c r="E57" s="132"/>
      <c r="F57" s="132"/>
    </row>
    <row r="58" spans="2:9" ht="14.4" x14ac:dyDescent="0.3">
      <c r="C58" s="133" t="s">
        <v>42</v>
      </c>
      <c r="D58" s="132"/>
      <c r="E58" s="132"/>
      <c r="F58" s="132"/>
    </row>
    <row r="59" spans="2:9" ht="14.4" x14ac:dyDescent="0.3">
      <c r="B59" s="131" t="s">
        <v>23</v>
      </c>
      <c r="C59" s="132"/>
      <c r="D59" s="132"/>
      <c r="E59" s="132"/>
      <c r="F59" s="132"/>
      <c r="G59" s="132"/>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row r="1001" ht="14.4" x14ac:dyDescent="0.3"/>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09375" defaultRowHeight="14.4" x14ac:dyDescent="0.3"/>
  <cols>
    <col min="1" max="1" width="4.88671875" style="13" customWidth="1"/>
    <col min="2" max="4" width="11.33203125" style="13" customWidth="1"/>
    <col min="5" max="5" width="10.6640625" style="13" customWidth="1"/>
    <col min="6" max="6" width="9.44140625" style="13" customWidth="1"/>
    <col min="7" max="7" width="10.33203125" style="13" customWidth="1"/>
    <col min="8" max="26" width="9.44140625" style="13" customWidth="1"/>
    <col min="27" max="16384" width="15.109375" style="13"/>
  </cols>
  <sheetData>
    <row r="1" spans="2:8" x14ac:dyDescent="0.3">
      <c r="B1" s="13" t="str">
        <f>'LILIANA P'!B1</f>
        <v>SANTIAGO DE CALI 18 DE AGOSTO DE 2017</v>
      </c>
    </row>
    <row r="3" spans="2:8" x14ac:dyDescent="0.3">
      <c r="B3" s="13" t="s">
        <v>0</v>
      </c>
      <c r="D3" s="34">
        <v>13</v>
      </c>
    </row>
    <row r="5" spans="2:8" x14ac:dyDescent="0.3">
      <c r="D5" s="131" t="s">
        <v>1</v>
      </c>
      <c r="E5" s="132"/>
    </row>
    <row r="6" spans="2:8" x14ac:dyDescent="0.3">
      <c r="D6" s="131" t="s">
        <v>2</v>
      </c>
      <c r="E6" s="132"/>
    </row>
    <row r="8" spans="2:8" x14ac:dyDescent="0.3">
      <c r="D8" s="131" t="s">
        <v>3</v>
      </c>
      <c r="E8" s="132"/>
    </row>
    <row r="9" spans="2:8" x14ac:dyDescent="0.3">
      <c r="C9" s="129" t="s">
        <v>87</v>
      </c>
      <c r="D9" s="130"/>
      <c r="E9" s="130"/>
      <c r="F9" s="130"/>
    </row>
    <row r="10" spans="2:8" x14ac:dyDescent="0.3">
      <c r="D10" s="131" t="s">
        <v>41</v>
      </c>
      <c r="E10" s="132"/>
    </row>
    <row r="11" spans="2:8" x14ac:dyDescent="0.3">
      <c r="D11" s="13" t="s">
        <v>43</v>
      </c>
    </row>
    <row r="13" spans="2:8" x14ac:dyDescent="0.3">
      <c r="B13" s="147" t="s">
        <v>75</v>
      </c>
      <c r="C13" s="147"/>
      <c r="D13" s="147"/>
      <c r="E13" s="147"/>
      <c r="F13" s="147"/>
      <c r="G13" s="147"/>
      <c r="H13" s="147"/>
    </row>
    <row r="14" spans="2:8" x14ac:dyDescent="0.3">
      <c r="B14" s="147"/>
      <c r="C14" s="147"/>
      <c r="D14" s="147"/>
      <c r="E14" s="147"/>
      <c r="F14" s="147"/>
      <c r="G14" s="147"/>
      <c r="H14" s="147"/>
    </row>
    <row r="16" spans="2:8" x14ac:dyDescent="0.3">
      <c r="B16" s="152" t="s">
        <v>8</v>
      </c>
      <c r="C16" s="153"/>
      <c r="D16" s="153"/>
      <c r="E16" s="35">
        <v>30</v>
      </c>
      <c r="F16" s="36" t="s">
        <v>10</v>
      </c>
      <c r="G16" s="37">
        <f>SUM(E16*23333.333)</f>
        <v>699999.99</v>
      </c>
      <c r="H16" s="38"/>
    </row>
    <row r="17" spans="2:7" x14ac:dyDescent="0.3">
      <c r="B17" s="148" t="s">
        <v>83</v>
      </c>
      <c r="C17" s="149"/>
      <c r="D17" s="149"/>
      <c r="E17" s="150"/>
      <c r="F17" s="151"/>
      <c r="G17" s="53">
        <v>130550</v>
      </c>
    </row>
    <row r="18" spans="2:7" x14ac:dyDescent="0.3">
      <c r="B18" s="24"/>
      <c r="C18" s="21"/>
      <c r="D18" s="21"/>
      <c r="E18" s="24"/>
      <c r="F18" s="24"/>
    </row>
    <row r="19" spans="2:7" x14ac:dyDescent="0.3">
      <c r="C19" s="131" t="s">
        <v>11</v>
      </c>
      <c r="D19" s="132"/>
      <c r="E19" s="132"/>
      <c r="F19" s="132"/>
    </row>
    <row r="20" spans="2:7" ht="30" customHeight="1" x14ac:dyDescent="0.3">
      <c r="B20" s="30" t="s">
        <v>76</v>
      </c>
      <c r="C20" s="30" t="s">
        <v>13</v>
      </c>
      <c r="D20" s="30" t="s">
        <v>14</v>
      </c>
      <c r="E20" s="30" t="s">
        <v>15</v>
      </c>
      <c r="F20" s="30" t="s">
        <v>16</v>
      </c>
      <c r="G20" s="30" t="s">
        <v>17</v>
      </c>
    </row>
    <row r="21" spans="2:7" x14ac:dyDescent="0.3">
      <c r="B21" s="154"/>
      <c r="C21" s="153"/>
      <c r="D21" s="153"/>
      <c r="E21" s="153"/>
      <c r="F21" s="153"/>
      <c r="G21" s="153"/>
    </row>
    <row r="22" spans="2:7" x14ac:dyDescent="0.3">
      <c r="B22" s="31" t="s">
        <v>77</v>
      </c>
      <c r="C22" s="42">
        <v>14458</v>
      </c>
      <c r="D22" s="42">
        <v>16678</v>
      </c>
      <c r="E22" s="39">
        <v>450000</v>
      </c>
      <c r="F22" s="40">
        <v>3</v>
      </c>
      <c r="G22" s="41">
        <f t="shared" ref="G22:G29" si="0">SUM(E22*F22)</f>
        <v>1350000</v>
      </c>
    </row>
    <row r="23" spans="2:7" x14ac:dyDescent="0.3">
      <c r="B23" s="31" t="s">
        <v>77</v>
      </c>
      <c r="C23" s="42">
        <v>14410</v>
      </c>
      <c r="D23" s="42">
        <v>16579</v>
      </c>
      <c r="E23" s="39">
        <v>120000</v>
      </c>
      <c r="F23" s="40">
        <v>2</v>
      </c>
      <c r="G23" s="41">
        <f t="shared" si="0"/>
        <v>240000</v>
      </c>
    </row>
    <row r="24" spans="2:7" x14ac:dyDescent="0.3">
      <c r="B24" s="31" t="s">
        <v>77</v>
      </c>
      <c r="C24" s="42">
        <v>14462</v>
      </c>
      <c r="D24" s="42">
        <v>16698</v>
      </c>
      <c r="E24" s="43">
        <v>70000</v>
      </c>
      <c r="F24" s="40">
        <v>2</v>
      </c>
      <c r="G24" s="41">
        <f t="shared" si="0"/>
        <v>140000</v>
      </c>
    </row>
    <row r="25" spans="2:7" x14ac:dyDescent="0.3">
      <c r="B25" s="18"/>
      <c r="C25" s="18"/>
      <c r="D25" s="18"/>
      <c r="E25" s="43"/>
      <c r="F25" s="40"/>
      <c r="G25" s="41">
        <f t="shared" si="0"/>
        <v>0</v>
      </c>
    </row>
    <row r="26" spans="2:7" x14ac:dyDescent="0.3">
      <c r="B26" s="18"/>
      <c r="C26" s="18"/>
      <c r="D26" s="18"/>
      <c r="E26" s="43"/>
      <c r="F26" s="40"/>
      <c r="G26" s="41">
        <f t="shared" si="0"/>
        <v>0</v>
      </c>
    </row>
    <row r="27" spans="2:7" x14ac:dyDescent="0.3">
      <c r="B27" s="18"/>
      <c r="C27" s="18"/>
      <c r="D27" s="18"/>
      <c r="E27" s="43"/>
      <c r="F27" s="40"/>
      <c r="G27" s="41">
        <f t="shared" si="0"/>
        <v>0</v>
      </c>
    </row>
    <row r="28" spans="2:7" x14ac:dyDescent="0.3">
      <c r="B28" s="18"/>
      <c r="C28" s="18"/>
      <c r="D28" s="18"/>
      <c r="E28" s="43"/>
      <c r="F28" s="40"/>
      <c r="G28" s="41">
        <f t="shared" si="0"/>
        <v>0</v>
      </c>
    </row>
    <row r="29" spans="2:7" x14ac:dyDescent="0.3">
      <c r="B29" s="18"/>
      <c r="C29" s="18"/>
      <c r="D29" s="18"/>
      <c r="E29" s="43"/>
      <c r="F29" s="40"/>
      <c r="G29" s="41">
        <f t="shared" si="0"/>
        <v>0</v>
      </c>
    </row>
    <row r="31" spans="2:7" x14ac:dyDescent="0.3">
      <c r="E31" s="155" t="s">
        <v>18</v>
      </c>
      <c r="F31" s="137"/>
      <c r="G31" s="26">
        <f>SUM(G22:G29)</f>
        <v>1730000</v>
      </c>
    </row>
    <row r="33" spans="2:8" x14ac:dyDescent="0.3">
      <c r="B33" s="145" t="s">
        <v>19</v>
      </c>
      <c r="C33" s="145"/>
      <c r="D33" s="145"/>
      <c r="E33" s="145"/>
      <c r="F33" s="146">
        <f>SUM(G16+G17+G31)</f>
        <v>2560549.9900000002</v>
      </c>
      <c r="G33" s="146"/>
    </row>
    <row r="34" spans="2:8" x14ac:dyDescent="0.3">
      <c r="B34" s="131"/>
      <c r="C34" s="130"/>
      <c r="D34" s="130"/>
      <c r="E34" s="134"/>
      <c r="F34" s="130"/>
    </row>
    <row r="35" spans="2:8" x14ac:dyDescent="0.3">
      <c r="B35" s="24"/>
      <c r="C35" s="21"/>
      <c r="D35" s="21"/>
      <c r="E35" s="44"/>
      <c r="F35" s="21"/>
    </row>
    <row r="36" spans="2:8" x14ac:dyDescent="0.3">
      <c r="B36" s="135" t="s">
        <v>20</v>
      </c>
      <c r="C36" s="136"/>
      <c r="D36" s="136"/>
      <c r="E36" s="136"/>
      <c r="F36" s="136"/>
      <c r="G36" s="137"/>
    </row>
    <row r="37" spans="2:8" x14ac:dyDescent="0.3">
      <c r="G37" s="45"/>
    </row>
    <row r="38" spans="2:8" x14ac:dyDescent="0.3">
      <c r="B38" s="140" t="s">
        <v>78</v>
      </c>
      <c r="C38" s="140"/>
      <c r="D38" s="140"/>
      <c r="E38" s="140"/>
      <c r="F38" s="140"/>
      <c r="G38" s="140"/>
      <c r="H38" s="140"/>
    </row>
    <row r="39" spans="2:8" x14ac:dyDescent="0.3">
      <c r="B39" s="140"/>
      <c r="C39" s="140"/>
      <c r="D39" s="140"/>
      <c r="E39" s="140"/>
      <c r="F39" s="140"/>
      <c r="G39" s="140"/>
      <c r="H39" s="140"/>
    </row>
    <row r="40" spans="2:8" x14ac:dyDescent="0.3">
      <c r="B40" s="140"/>
      <c r="C40" s="140"/>
      <c r="D40" s="140"/>
      <c r="E40" s="140"/>
      <c r="F40" s="140"/>
      <c r="G40" s="140"/>
      <c r="H40" s="140"/>
    </row>
    <row r="41" spans="2:8" x14ac:dyDescent="0.3">
      <c r="B41" s="24"/>
      <c r="C41" s="21"/>
      <c r="D41" s="21"/>
      <c r="E41" s="44"/>
      <c r="F41" s="21"/>
    </row>
    <row r="42" spans="2:8" x14ac:dyDescent="0.3">
      <c r="B42" s="138" t="s">
        <v>79</v>
      </c>
      <c r="C42" s="138"/>
      <c r="D42" s="138"/>
      <c r="E42" s="138"/>
      <c r="F42" s="141">
        <v>261100</v>
      </c>
      <c r="G42" s="142"/>
    </row>
    <row r="43" spans="2:8" x14ac:dyDescent="0.3">
      <c r="B43" s="138" t="s">
        <v>80</v>
      </c>
      <c r="C43" s="138"/>
      <c r="D43" s="138"/>
      <c r="E43" s="138"/>
      <c r="F43" s="141">
        <v>43628</v>
      </c>
      <c r="G43" s="142"/>
    </row>
    <row r="44" spans="2:8" x14ac:dyDescent="0.3">
      <c r="B44" s="138" t="s">
        <v>81</v>
      </c>
      <c r="C44" s="138"/>
      <c r="D44" s="138"/>
      <c r="E44" s="138"/>
      <c r="F44" s="143">
        <f>+F42+F43</f>
        <v>304728</v>
      </c>
      <c r="G44" s="144"/>
    </row>
    <row r="46" spans="2:8" x14ac:dyDescent="0.3">
      <c r="B46" s="145" t="s">
        <v>17</v>
      </c>
      <c r="C46" s="145"/>
      <c r="D46" s="145"/>
      <c r="E46" s="145"/>
      <c r="F46" s="146">
        <f>+F33-F44</f>
        <v>2255821.9900000002</v>
      </c>
      <c r="G46" s="146"/>
    </row>
    <row r="48" spans="2:8" x14ac:dyDescent="0.3">
      <c r="B48" s="139" t="s">
        <v>82</v>
      </c>
      <c r="C48" s="139"/>
      <c r="D48" s="139"/>
      <c r="E48" s="139"/>
      <c r="F48" s="139"/>
      <c r="G48" s="139"/>
    </row>
    <row r="49" spans="2:8" x14ac:dyDescent="0.3">
      <c r="B49" s="140" t="s">
        <v>85</v>
      </c>
      <c r="C49" s="140"/>
      <c r="D49" s="140"/>
      <c r="E49" s="140"/>
      <c r="F49" s="140"/>
      <c r="G49" s="140"/>
      <c r="H49" s="140"/>
    </row>
    <row r="50" spans="2:8" x14ac:dyDescent="0.3">
      <c r="B50" s="140"/>
      <c r="C50" s="140"/>
      <c r="D50" s="140"/>
      <c r="E50" s="140"/>
      <c r="F50" s="140"/>
      <c r="G50" s="140"/>
      <c r="H50" s="140"/>
    </row>
    <row r="51" spans="2:8" x14ac:dyDescent="0.3">
      <c r="B51" s="140"/>
      <c r="C51" s="140"/>
      <c r="D51" s="140"/>
      <c r="E51" s="140"/>
      <c r="F51" s="140"/>
      <c r="G51" s="140"/>
      <c r="H51" s="140"/>
    </row>
    <row r="52" spans="2:8" ht="30" customHeight="1" x14ac:dyDescent="0.3">
      <c r="B52" s="140" t="s">
        <v>84</v>
      </c>
      <c r="C52" s="140"/>
      <c r="D52" s="140"/>
      <c r="E52" s="140"/>
      <c r="F52" s="140"/>
      <c r="G52" s="140"/>
      <c r="H52" s="140"/>
    </row>
    <row r="53" spans="2:8" x14ac:dyDescent="0.3">
      <c r="B53" s="140" t="s">
        <v>86</v>
      </c>
      <c r="C53" s="140"/>
      <c r="D53" s="140"/>
      <c r="E53" s="140"/>
      <c r="F53" s="140"/>
      <c r="G53" s="140"/>
      <c r="H53" s="140"/>
    </row>
    <row r="54" spans="2:8" x14ac:dyDescent="0.3">
      <c r="B54" s="140"/>
      <c r="C54" s="140"/>
      <c r="D54" s="140"/>
      <c r="E54" s="140"/>
      <c r="F54" s="140"/>
      <c r="G54" s="140"/>
      <c r="H54" s="140"/>
    </row>
    <row r="55" spans="2:8" x14ac:dyDescent="0.3">
      <c r="B55" s="140"/>
      <c r="C55" s="140"/>
      <c r="D55" s="140"/>
      <c r="E55" s="140"/>
      <c r="F55" s="140"/>
      <c r="G55" s="140"/>
      <c r="H55" s="140"/>
    </row>
    <row r="56" spans="2:8" ht="31.5" customHeight="1" x14ac:dyDescent="0.3">
      <c r="B56" s="140"/>
      <c r="C56" s="140"/>
      <c r="D56" s="140"/>
      <c r="E56" s="140"/>
      <c r="F56" s="140"/>
      <c r="G56" s="140"/>
      <c r="H56" s="140"/>
    </row>
    <row r="59" spans="2:8" ht="8.25" customHeight="1" x14ac:dyDescent="0.3"/>
    <row r="60" spans="2:8" x14ac:dyDescent="0.3">
      <c r="C60" s="129" t="s">
        <v>40</v>
      </c>
      <c r="D60" s="130"/>
      <c r="E60" s="130"/>
      <c r="F60" s="130"/>
    </row>
    <row r="61" spans="2:8" x14ac:dyDescent="0.3">
      <c r="D61" s="131" t="s">
        <v>41</v>
      </c>
      <c r="E61" s="132"/>
    </row>
    <row r="62" spans="2:8" x14ac:dyDescent="0.3">
      <c r="C62" s="133" t="s">
        <v>42</v>
      </c>
      <c r="D62" s="132"/>
      <c r="E62" s="132"/>
      <c r="F62" s="132"/>
    </row>
    <row r="63" spans="2:8" x14ac:dyDescent="0.3">
      <c r="B63" s="131" t="s">
        <v>23</v>
      </c>
      <c r="C63" s="132"/>
      <c r="D63" s="132"/>
      <c r="E63" s="132"/>
      <c r="F63" s="132"/>
      <c r="G63" s="132"/>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09375" defaultRowHeight="14.4" x14ac:dyDescent="0.3"/>
  <cols>
    <col min="1" max="1" width="4.88671875" customWidth="1"/>
    <col min="2" max="3" width="9.44140625" customWidth="1"/>
    <col min="4" max="4" width="9.5546875" customWidth="1"/>
    <col min="5" max="5" width="10.6640625" bestFit="1" customWidth="1"/>
    <col min="6" max="6" width="9.44140625" customWidth="1"/>
    <col min="7" max="7" width="10.33203125" customWidth="1"/>
    <col min="8" max="26" width="9.44140625" customWidth="1"/>
  </cols>
  <sheetData>
    <row r="1" spans="2:8" x14ac:dyDescent="0.3">
      <c r="B1" t="str">
        <f>'LILIANA P'!B1</f>
        <v>SANTIAGO DE CALI 18 DE AGOSTO DE 2017</v>
      </c>
    </row>
    <row r="3" spans="2:8" x14ac:dyDescent="0.3">
      <c r="B3" t="s">
        <v>0</v>
      </c>
      <c r="D3" s="1">
        <v>3</v>
      </c>
    </row>
    <row r="5" spans="2:8" x14ac:dyDescent="0.3">
      <c r="D5" s="157" t="s">
        <v>1</v>
      </c>
      <c r="E5" s="158"/>
    </row>
    <row r="6" spans="2:8" x14ac:dyDescent="0.3">
      <c r="D6" s="157" t="s">
        <v>2</v>
      </c>
      <c r="E6" s="158"/>
    </row>
    <row r="8" spans="2:8" x14ac:dyDescent="0.3">
      <c r="D8" s="157" t="s">
        <v>3</v>
      </c>
      <c r="E8" s="158"/>
    </row>
    <row r="9" spans="2:8" x14ac:dyDescent="0.3">
      <c r="C9" s="129" t="s">
        <v>60</v>
      </c>
      <c r="D9" s="130"/>
      <c r="E9" s="130"/>
      <c r="F9" s="130"/>
    </row>
    <row r="10" spans="2:8" x14ac:dyDescent="0.3">
      <c r="D10" s="131" t="s">
        <v>59</v>
      </c>
      <c r="E10" s="158"/>
    </row>
    <row r="11" spans="2:8" x14ac:dyDescent="0.3">
      <c r="D11" s="13" t="s">
        <v>61</v>
      </c>
    </row>
    <row r="13" spans="2:8" x14ac:dyDescent="0.3">
      <c r="B13" s="13" t="s">
        <v>56</v>
      </c>
    </row>
    <row r="14" spans="2:8" x14ac:dyDescent="0.3">
      <c r="B14">
        <f>'LILIANA P'!B14</f>
        <v>0</v>
      </c>
    </row>
    <row r="16" spans="2:8" x14ac:dyDescent="0.3">
      <c r="B16" s="159" t="s">
        <v>8</v>
      </c>
      <c r="C16" s="160"/>
      <c r="D16" s="160"/>
      <c r="E16" s="3">
        <v>9</v>
      </c>
      <c r="F16" s="4" t="s">
        <v>10</v>
      </c>
      <c r="G16" s="5">
        <f>SUM(E16*23333.333)</f>
        <v>209999.99699999997</v>
      </c>
      <c r="H16" s="6"/>
    </row>
    <row r="18" spans="2:7" x14ac:dyDescent="0.3">
      <c r="C18" s="157" t="s">
        <v>11</v>
      </c>
      <c r="D18" s="158"/>
      <c r="E18" s="158"/>
      <c r="F18" s="158"/>
    </row>
    <row r="19" spans="2:7" ht="30" customHeight="1" x14ac:dyDescent="0.3">
      <c r="B19" s="7" t="s">
        <v>12</v>
      </c>
      <c r="C19" s="7" t="s">
        <v>13</v>
      </c>
      <c r="D19" s="7" t="s">
        <v>14</v>
      </c>
      <c r="E19" s="7" t="s">
        <v>15</v>
      </c>
      <c r="F19" s="7" t="s">
        <v>16</v>
      </c>
      <c r="G19" s="7" t="s">
        <v>17</v>
      </c>
    </row>
    <row r="20" spans="2:7" x14ac:dyDescent="0.3">
      <c r="B20" s="164"/>
      <c r="C20" s="153"/>
      <c r="D20" s="153"/>
      <c r="E20" s="153"/>
      <c r="F20" s="153"/>
      <c r="G20" s="153"/>
    </row>
    <row r="21" spans="2:7" x14ac:dyDescent="0.3">
      <c r="B21" s="14"/>
      <c r="C21" s="17"/>
      <c r="D21" s="17"/>
      <c r="E21" s="15">
        <v>0</v>
      </c>
      <c r="F21" s="9">
        <v>1</v>
      </c>
      <c r="G21" s="5">
        <f>SUM(E21*F21)</f>
        <v>0</v>
      </c>
    </row>
    <row r="22" spans="2:7" x14ac:dyDescent="0.3">
      <c r="B22" s="4"/>
      <c r="C22" s="4"/>
      <c r="D22" s="4"/>
      <c r="E22" s="8"/>
      <c r="F22" s="9"/>
      <c r="G22" s="5">
        <f>SUM(E22*F22)</f>
        <v>0</v>
      </c>
    </row>
    <row r="23" spans="2:7" x14ac:dyDescent="0.3">
      <c r="B23" s="4"/>
      <c r="C23" s="4"/>
      <c r="D23" s="4"/>
      <c r="E23" s="8"/>
      <c r="F23" s="9"/>
      <c r="G23" s="5">
        <f>SUM(E23*F23)</f>
        <v>0</v>
      </c>
    </row>
    <row r="25" spans="2:7" x14ac:dyDescent="0.3">
      <c r="E25" s="159" t="s">
        <v>18</v>
      </c>
      <c r="F25" s="162"/>
      <c r="G25" s="5">
        <f>SUM(G21:G23)</f>
        <v>0</v>
      </c>
    </row>
    <row r="27" spans="2:7" x14ac:dyDescent="0.3">
      <c r="B27" s="161" t="s">
        <v>19</v>
      </c>
      <c r="C27" s="160"/>
      <c r="D27" s="162"/>
      <c r="E27" s="163">
        <f>SUM(G16+G25)</f>
        <v>209999.99699999997</v>
      </c>
      <c r="F27" s="162"/>
    </row>
    <row r="28" spans="2:7" x14ac:dyDescent="0.3">
      <c r="B28" s="161"/>
      <c r="C28" s="160"/>
      <c r="D28" s="162"/>
      <c r="E28" s="163"/>
      <c r="F28" s="162"/>
    </row>
    <row r="30" spans="2:7" x14ac:dyDescent="0.3">
      <c r="B30" s="165" t="s">
        <v>20</v>
      </c>
      <c r="C30" s="160"/>
      <c r="D30" s="160"/>
      <c r="E30" s="160"/>
      <c r="F30" s="160"/>
      <c r="G30" s="162"/>
    </row>
    <row r="31" spans="2:7" x14ac:dyDescent="0.3">
      <c r="G31" s="10"/>
    </row>
    <row r="32" spans="2:7" x14ac:dyDescent="0.3">
      <c r="B32" t="s">
        <v>22</v>
      </c>
      <c r="G32" s="10"/>
    </row>
    <row r="36" spans="2:7" x14ac:dyDescent="0.3">
      <c r="C36" s="129" t="s">
        <v>60</v>
      </c>
      <c r="D36" s="130"/>
      <c r="E36" s="130"/>
      <c r="F36" s="130"/>
    </row>
    <row r="37" spans="2:7" x14ac:dyDescent="0.3">
      <c r="C37" s="133" t="s">
        <v>59</v>
      </c>
      <c r="D37" s="158"/>
      <c r="E37" s="158"/>
      <c r="F37" s="158"/>
    </row>
    <row r="38" spans="2:7" x14ac:dyDescent="0.3">
      <c r="C38" s="133" t="s">
        <v>58</v>
      </c>
      <c r="D38" s="158"/>
      <c r="E38" s="158"/>
      <c r="F38" s="158"/>
    </row>
    <row r="39" spans="2:7" x14ac:dyDescent="0.3">
      <c r="B39" s="157" t="s">
        <v>23</v>
      </c>
      <c r="C39" s="158"/>
      <c r="D39" s="158"/>
      <c r="E39" s="158"/>
      <c r="F39" s="158"/>
      <c r="G39" s="158"/>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09375" defaultRowHeight="15" customHeight="1" x14ac:dyDescent="0.3"/>
  <cols>
    <col min="1" max="1" width="9.44140625" customWidth="1"/>
    <col min="2" max="2" width="4.88671875" customWidth="1"/>
    <col min="3" max="4" width="9.44140625" customWidth="1"/>
    <col min="5" max="5" width="9.5546875" customWidth="1"/>
    <col min="6" max="6" width="15.5546875" customWidth="1"/>
    <col min="7" max="7" width="11.109375" customWidth="1"/>
    <col min="8" max="8" width="9.5546875" customWidth="1"/>
    <col min="9" max="26" width="9.44140625" customWidth="1"/>
  </cols>
  <sheetData>
    <row r="1" spans="2:11" ht="14.4" x14ac:dyDescent="0.3">
      <c r="C1" t="s">
        <v>26</v>
      </c>
    </row>
    <row r="2" spans="2:11" ht="14.4" x14ac:dyDescent="0.3"/>
    <row r="3" spans="2:11" ht="14.4" x14ac:dyDescent="0.3">
      <c r="C3" s="157" t="s">
        <v>27</v>
      </c>
      <c r="D3" s="158"/>
      <c r="E3" s="158"/>
      <c r="F3" s="158"/>
      <c r="G3" s="158"/>
      <c r="H3" s="158"/>
      <c r="I3" s="158"/>
      <c r="J3" s="158"/>
      <c r="K3" s="158"/>
    </row>
    <row r="4" spans="2:11" ht="14.4" x14ac:dyDescent="0.3"/>
    <row r="5" spans="2:11" ht="14.4" x14ac:dyDescent="0.3">
      <c r="E5" s="157" t="s">
        <v>1</v>
      </c>
      <c r="F5" s="158"/>
      <c r="G5" s="158"/>
      <c r="H5" s="158"/>
      <c r="I5" s="158"/>
    </row>
    <row r="6" spans="2:11" ht="14.4" x14ac:dyDescent="0.3">
      <c r="E6" s="157" t="s">
        <v>2</v>
      </c>
      <c r="F6" s="158"/>
      <c r="G6" s="158"/>
      <c r="H6" s="158"/>
      <c r="I6" s="158"/>
    </row>
    <row r="7" spans="2:11" ht="14.4" x14ac:dyDescent="0.3"/>
    <row r="8" spans="2:11" ht="14.4" x14ac:dyDescent="0.3">
      <c r="E8" s="157"/>
      <c r="F8" s="158"/>
      <c r="G8" s="158"/>
      <c r="H8" s="158"/>
      <c r="I8" s="158"/>
    </row>
    <row r="9" spans="2:11" ht="14.4" x14ac:dyDescent="0.3">
      <c r="D9" s="156" t="s">
        <v>28</v>
      </c>
      <c r="E9" s="130"/>
      <c r="F9" s="130"/>
      <c r="G9" s="130"/>
      <c r="H9" s="130"/>
      <c r="I9" s="130"/>
      <c r="J9" s="130"/>
    </row>
    <row r="10" spans="2:11" ht="14.4" x14ac:dyDescent="0.3">
      <c r="E10" s="157"/>
      <c r="F10" s="158"/>
      <c r="G10" s="158"/>
      <c r="H10" s="158"/>
      <c r="I10" s="158"/>
    </row>
    <row r="11" spans="2:11" ht="14.4" x14ac:dyDescent="0.3">
      <c r="C11" s="157" t="s">
        <v>29</v>
      </c>
      <c r="D11" s="158"/>
      <c r="E11" s="158"/>
      <c r="F11" s="158"/>
      <c r="G11" s="158"/>
      <c r="H11" s="158"/>
      <c r="I11" s="158"/>
      <c r="J11" s="158"/>
      <c r="K11" s="2"/>
    </row>
    <row r="12" spans="2:11" ht="14.4" x14ac:dyDescent="0.3"/>
    <row r="13" spans="2:11" ht="14.4" x14ac:dyDescent="0.3"/>
    <row r="14" spans="2:11" ht="14.4" x14ac:dyDescent="0.3">
      <c r="D14" s="157" t="s">
        <v>11</v>
      </c>
      <c r="E14" s="158"/>
      <c r="F14" s="158"/>
      <c r="G14" s="158"/>
      <c r="H14" s="158"/>
      <c r="I14" s="158"/>
      <c r="J14" s="15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53"/>
      <c r="E16" s="153"/>
      <c r="F16" s="153"/>
      <c r="G16" s="153"/>
      <c r="H16" s="153"/>
      <c r="I16" s="153"/>
      <c r="J16" s="153"/>
      <c r="K16" s="15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2" spans="2:11" ht="14.4" x14ac:dyDescent="0.3"/>
    <row r="33" spans="3:11" ht="14.4" x14ac:dyDescent="0.3">
      <c r="I33" s="159" t="s">
        <v>18</v>
      </c>
      <c r="J33" s="162"/>
      <c r="K33" s="5">
        <f>SUM(K17:K31)</f>
        <v>0</v>
      </c>
    </row>
    <row r="34" spans="3:11" ht="14.4" x14ac:dyDescent="0.3"/>
    <row r="35" spans="3:11" ht="14.4" x14ac:dyDescent="0.3">
      <c r="D35" s="157"/>
      <c r="E35" s="158"/>
      <c r="F35" s="158"/>
      <c r="G35" s="158"/>
      <c r="H35" s="158"/>
      <c r="I35" s="158"/>
      <c r="J35" s="158"/>
    </row>
    <row r="36" spans="3:11" ht="14.4" x14ac:dyDescent="0.3">
      <c r="C36" s="157"/>
      <c r="D36" s="158"/>
      <c r="E36" s="158"/>
      <c r="F36" s="158"/>
      <c r="G36" s="158"/>
      <c r="H36" s="158"/>
      <c r="I36" s="158"/>
      <c r="J36" s="158"/>
      <c r="K36" s="158"/>
    </row>
    <row r="37" spans="3:11" ht="14.4" x14ac:dyDescent="0.3">
      <c r="C37" s="157"/>
      <c r="D37" s="158"/>
      <c r="E37" s="158"/>
      <c r="F37" s="158"/>
      <c r="G37" s="158"/>
      <c r="H37" s="158"/>
      <c r="I37" s="158"/>
      <c r="J37" s="158"/>
      <c r="K37" s="158"/>
    </row>
    <row r="38" spans="3:11" ht="14.4" x14ac:dyDescent="0.3">
      <c r="C38" s="157"/>
      <c r="D38" s="158"/>
      <c r="E38" s="158"/>
      <c r="F38" s="158"/>
      <c r="G38" s="158"/>
      <c r="H38" s="158"/>
      <c r="I38" s="158"/>
      <c r="J38" s="158"/>
      <c r="K38" s="158"/>
    </row>
    <row r="39" spans="3:11" ht="14.4" x14ac:dyDescent="0.3"/>
    <row r="40" spans="3:11" ht="14.4" x14ac:dyDescent="0.3"/>
    <row r="41" spans="3:11" ht="14.4" x14ac:dyDescent="0.3"/>
    <row r="42" spans="3:11" ht="14.4" x14ac:dyDescent="0.3"/>
    <row r="43" spans="3:11" ht="14.4" x14ac:dyDescent="0.3"/>
    <row r="44" spans="3:11" ht="14.4" x14ac:dyDescent="0.3"/>
    <row r="45" spans="3:11" ht="14.4" x14ac:dyDescent="0.3"/>
    <row r="46" spans="3:11" ht="14.4" x14ac:dyDescent="0.3"/>
    <row r="47" spans="3:11" ht="14.4" x14ac:dyDescent="0.3"/>
    <row r="48" spans="3:11"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09375" defaultRowHeight="15" customHeight="1" x14ac:dyDescent="0.3"/>
  <cols>
    <col min="1" max="1" width="9.44140625" customWidth="1"/>
    <col min="2" max="2" width="4.88671875" customWidth="1"/>
    <col min="3" max="4" width="9.44140625" customWidth="1"/>
    <col min="5" max="5" width="9.5546875" customWidth="1"/>
    <col min="6" max="6" width="15.5546875" customWidth="1"/>
    <col min="7" max="7" width="11.109375" customWidth="1"/>
    <col min="8" max="8" width="9.5546875" customWidth="1"/>
    <col min="9" max="26" width="9.44140625" customWidth="1"/>
  </cols>
  <sheetData>
    <row r="1" spans="2:11" ht="14.4" x14ac:dyDescent="0.3">
      <c r="C1" t="s">
        <v>26</v>
      </c>
    </row>
    <row r="2" spans="2:11" ht="14.4" x14ac:dyDescent="0.3"/>
    <row r="3" spans="2:11" ht="14.4" x14ac:dyDescent="0.3">
      <c r="C3" s="157" t="s">
        <v>27</v>
      </c>
      <c r="D3" s="158"/>
      <c r="E3" s="158"/>
      <c r="F3" s="158"/>
      <c r="G3" s="158"/>
      <c r="H3" s="158"/>
      <c r="I3" s="158"/>
      <c r="J3" s="158"/>
      <c r="K3" s="158"/>
    </row>
    <row r="4" spans="2:11" ht="14.4" x14ac:dyDescent="0.3"/>
    <row r="5" spans="2:11" ht="14.4" x14ac:dyDescent="0.3">
      <c r="E5" s="157" t="s">
        <v>1</v>
      </c>
      <c r="F5" s="158"/>
      <c r="G5" s="158"/>
      <c r="H5" s="158"/>
      <c r="I5" s="158"/>
    </row>
    <row r="6" spans="2:11" ht="14.4" x14ac:dyDescent="0.3">
      <c r="E6" s="157" t="s">
        <v>2</v>
      </c>
      <c r="F6" s="158"/>
      <c r="G6" s="158"/>
      <c r="H6" s="158"/>
      <c r="I6" s="158"/>
    </row>
    <row r="7" spans="2:11" ht="14.4" x14ac:dyDescent="0.3"/>
    <row r="8" spans="2:11" ht="14.4" x14ac:dyDescent="0.3">
      <c r="E8" s="157"/>
      <c r="F8" s="158"/>
      <c r="G8" s="158"/>
      <c r="H8" s="158"/>
      <c r="I8" s="158"/>
    </row>
    <row r="9" spans="2:11" ht="14.4" x14ac:dyDescent="0.3">
      <c r="D9" s="156" t="s">
        <v>28</v>
      </c>
      <c r="E9" s="130"/>
      <c r="F9" s="130"/>
      <c r="G9" s="130"/>
      <c r="H9" s="130"/>
      <c r="I9" s="130"/>
      <c r="J9" s="130"/>
    </row>
    <row r="10" spans="2:11" ht="14.4" x14ac:dyDescent="0.3">
      <c r="E10" s="157"/>
      <c r="F10" s="158"/>
      <c r="G10" s="158"/>
      <c r="H10" s="158"/>
      <c r="I10" s="158"/>
    </row>
    <row r="11" spans="2:11" ht="14.4" x14ac:dyDescent="0.3">
      <c r="C11" s="157" t="s">
        <v>29</v>
      </c>
      <c r="D11" s="158"/>
      <c r="E11" s="158"/>
      <c r="F11" s="158"/>
      <c r="G11" s="158"/>
      <c r="H11" s="158"/>
      <c r="I11" s="158"/>
      <c r="J11" s="158"/>
      <c r="K11" s="2"/>
    </row>
    <row r="12" spans="2:11" ht="14.4" x14ac:dyDescent="0.3"/>
    <row r="13" spans="2:11" ht="14.4" x14ac:dyDescent="0.3"/>
    <row r="14" spans="2:11" ht="14.4" x14ac:dyDescent="0.3">
      <c r="D14" s="157" t="s">
        <v>11</v>
      </c>
      <c r="E14" s="158"/>
      <c r="F14" s="158"/>
      <c r="G14" s="158"/>
      <c r="H14" s="158"/>
      <c r="I14" s="158"/>
      <c r="J14" s="15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53"/>
      <c r="E16" s="153"/>
      <c r="F16" s="153"/>
      <c r="G16" s="153"/>
      <c r="H16" s="153"/>
      <c r="I16" s="153"/>
      <c r="J16" s="153"/>
      <c r="K16" s="15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2" spans="2:11" ht="14.4" x14ac:dyDescent="0.3"/>
    <row r="33" spans="3:11" ht="14.4" x14ac:dyDescent="0.3">
      <c r="I33" s="159" t="s">
        <v>18</v>
      </c>
      <c r="J33" s="162"/>
      <c r="K33" s="5">
        <f>SUM(K17:K31)</f>
        <v>0</v>
      </c>
    </row>
    <row r="34" spans="3:11" ht="14.4" x14ac:dyDescent="0.3"/>
    <row r="35" spans="3:11" ht="14.4" x14ac:dyDescent="0.3">
      <c r="D35" s="157"/>
      <c r="E35" s="158"/>
      <c r="F35" s="158"/>
      <c r="G35" s="158"/>
      <c r="H35" s="158"/>
      <c r="I35" s="158"/>
      <c r="J35" s="158"/>
    </row>
    <row r="36" spans="3:11" ht="14.4" x14ac:dyDescent="0.3">
      <c r="C36" s="157"/>
      <c r="D36" s="158"/>
      <c r="E36" s="158"/>
      <c r="F36" s="158"/>
      <c r="G36" s="158"/>
      <c r="H36" s="158"/>
      <c r="I36" s="158"/>
      <c r="J36" s="158"/>
      <c r="K36" s="158"/>
    </row>
    <row r="37" spans="3:11" ht="14.4" x14ac:dyDescent="0.3">
      <c r="C37" s="157"/>
      <c r="D37" s="158"/>
      <c r="E37" s="158"/>
      <c r="F37" s="158"/>
      <c r="G37" s="158"/>
      <c r="H37" s="158"/>
      <c r="I37" s="158"/>
      <c r="J37" s="158"/>
      <c r="K37" s="158"/>
    </row>
    <row r="38" spans="3:11" ht="14.4" x14ac:dyDescent="0.3">
      <c r="C38" s="157"/>
      <c r="D38" s="158"/>
      <c r="E38" s="158"/>
      <c r="F38" s="158"/>
      <c r="G38" s="158"/>
      <c r="H38" s="158"/>
      <c r="I38" s="158"/>
      <c r="J38" s="158"/>
      <c r="K38" s="158"/>
    </row>
    <row r="39" spans="3:11" ht="14.4" x14ac:dyDescent="0.3"/>
    <row r="40" spans="3:11" ht="14.4" x14ac:dyDescent="0.3"/>
    <row r="41" spans="3:11" ht="14.4" x14ac:dyDescent="0.3"/>
    <row r="42" spans="3:11" ht="14.4" x14ac:dyDescent="0.3"/>
    <row r="43" spans="3:11" ht="14.4" x14ac:dyDescent="0.3"/>
    <row r="44" spans="3:11" ht="14.4" x14ac:dyDescent="0.3"/>
    <row r="45" spans="3:11" ht="14.4" x14ac:dyDescent="0.3"/>
    <row r="46" spans="3:11" ht="14.4" x14ac:dyDescent="0.3"/>
    <row r="47" spans="3:11" ht="14.4" x14ac:dyDescent="0.3"/>
    <row r="48" spans="3:11"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09375" defaultRowHeight="15" customHeight="1" x14ac:dyDescent="0.3"/>
  <cols>
    <col min="1" max="1" width="9.44140625" customWidth="1"/>
    <col min="2" max="2" width="4.88671875" customWidth="1"/>
    <col min="3" max="4" width="9.44140625" customWidth="1"/>
    <col min="5" max="5" width="9.5546875" customWidth="1"/>
    <col min="6" max="6" width="15.5546875" customWidth="1"/>
    <col min="7" max="7" width="11.109375" customWidth="1"/>
    <col min="8" max="8" width="9.5546875" customWidth="1"/>
    <col min="9" max="26" width="9.44140625" customWidth="1"/>
  </cols>
  <sheetData>
    <row r="1" spans="2:11" ht="14.4" x14ac:dyDescent="0.3">
      <c r="C1" t="s">
        <v>26</v>
      </c>
    </row>
    <row r="2" spans="2:11" ht="14.4" x14ac:dyDescent="0.3"/>
    <row r="3" spans="2:11" ht="14.4" x14ac:dyDescent="0.3">
      <c r="C3" s="157" t="s">
        <v>27</v>
      </c>
      <c r="D3" s="158"/>
      <c r="E3" s="158"/>
      <c r="F3" s="158"/>
      <c r="G3" s="158"/>
      <c r="H3" s="158"/>
      <c r="I3" s="158"/>
      <c r="J3" s="158"/>
      <c r="K3" s="158"/>
    </row>
    <row r="4" spans="2:11" ht="14.4" x14ac:dyDescent="0.3"/>
    <row r="5" spans="2:11" ht="14.4" x14ac:dyDescent="0.3">
      <c r="E5" s="157" t="s">
        <v>1</v>
      </c>
      <c r="F5" s="158"/>
      <c r="G5" s="158"/>
      <c r="H5" s="158"/>
      <c r="I5" s="158"/>
    </row>
    <row r="6" spans="2:11" ht="14.4" x14ac:dyDescent="0.3">
      <c r="E6" s="157" t="s">
        <v>2</v>
      </c>
      <c r="F6" s="158"/>
      <c r="G6" s="158"/>
      <c r="H6" s="158"/>
      <c r="I6" s="158"/>
    </row>
    <row r="7" spans="2:11" ht="14.4" x14ac:dyDescent="0.3"/>
    <row r="8" spans="2:11" ht="14.4" x14ac:dyDescent="0.3">
      <c r="E8" s="157"/>
      <c r="F8" s="158"/>
      <c r="G8" s="158"/>
      <c r="H8" s="158"/>
      <c r="I8" s="158"/>
    </row>
    <row r="9" spans="2:11" ht="14.4" x14ac:dyDescent="0.3">
      <c r="D9" s="156" t="s">
        <v>28</v>
      </c>
      <c r="E9" s="130"/>
      <c r="F9" s="130"/>
      <c r="G9" s="130"/>
      <c r="H9" s="130"/>
      <c r="I9" s="130"/>
      <c r="J9" s="130"/>
    </row>
    <row r="10" spans="2:11" ht="14.4" x14ac:dyDescent="0.3">
      <c r="E10" s="157"/>
      <c r="F10" s="158"/>
      <c r="G10" s="158"/>
      <c r="H10" s="158"/>
      <c r="I10" s="158"/>
    </row>
    <row r="11" spans="2:11" ht="14.4" x14ac:dyDescent="0.3">
      <c r="C11" s="157" t="s">
        <v>29</v>
      </c>
      <c r="D11" s="158"/>
      <c r="E11" s="158"/>
      <c r="F11" s="158"/>
      <c r="G11" s="158"/>
      <c r="H11" s="158"/>
      <c r="I11" s="158"/>
      <c r="J11" s="158"/>
      <c r="K11" s="2"/>
    </row>
    <row r="12" spans="2:11" ht="14.4" x14ac:dyDescent="0.3"/>
    <row r="13" spans="2:11" ht="14.4" x14ac:dyDescent="0.3"/>
    <row r="14" spans="2:11" ht="14.4" x14ac:dyDescent="0.3">
      <c r="D14" s="157" t="s">
        <v>11</v>
      </c>
      <c r="E14" s="158"/>
      <c r="F14" s="158"/>
      <c r="G14" s="158"/>
      <c r="H14" s="158"/>
      <c r="I14" s="158"/>
      <c r="J14" s="15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53"/>
      <c r="E16" s="153"/>
      <c r="F16" s="153"/>
      <c r="G16" s="153"/>
      <c r="H16" s="153"/>
      <c r="I16" s="153"/>
      <c r="J16" s="153"/>
      <c r="K16" s="15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2" spans="2:11" ht="14.4" x14ac:dyDescent="0.3"/>
    <row r="33" spans="3:11" ht="14.4" x14ac:dyDescent="0.3">
      <c r="I33" s="159" t="s">
        <v>18</v>
      </c>
      <c r="J33" s="162"/>
      <c r="K33" s="5">
        <f>SUM(K17:K31)</f>
        <v>0</v>
      </c>
    </row>
    <row r="34" spans="3:11" ht="14.4" x14ac:dyDescent="0.3"/>
    <row r="35" spans="3:11" ht="14.4" x14ac:dyDescent="0.3">
      <c r="D35" s="157"/>
      <c r="E35" s="158"/>
      <c r="F35" s="158"/>
      <c r="G35" s="158"/>
      <c r="H35" s="158"/>
      <c r="I35" s="158"/>
      <c r="J35" s="158"/>
    </row>
    <row r="36" spans="3:11" ht="14.4" x14ac:dyDescent="0.3">
      <c r="C36" s="157"/>
      <c r="D36" s="158"/>
      <c r="E36" s="158"/>
      <c r="F36" s="158"/>
      <c r="G36" s="158"/>
      <c r="H36" s="158"/>
      <c r="I36" s="158"/>
      <c r="J36" s="158"/>
      <c r="K36" s="158"/>
    </row>
    <row r="37" spans="3:11" ht="14.4" x14ac:dyDescent="0.3">
      <c r="C37" s="157"/>
      <c r="D37" s="158"/>
      <c r="E37" s="158"/>
      <c r="F37" s="158"/>
      <c r="G37" s="158"/>
      <c r="H37" s="158"/>
      <c r="I37" s="158"/>
      <c r="J37" s="158"/>
      <c r="K37" s="158"/>
    </row>
    <row r="38" spans="3:11" ht="14.4" x14ac:dyDescent="0.3">
      <c r="C38" s="157"/>
      <c r="D38" s="158"/>
      <c r="E38" s="158"/>
      <c r="F38" s="158"/>
      <c r="G38" s="158"/>
      <c r="H38" s="158"/>
      <c r="I38" s="158"/>
      <c r="J38" s="158"/>
      <c r="K38" s="158"/>
    </row>
    <row r="39" spans="3:11" ht="14.4" x14ac:dyDescent="0.3"/>
    <row r="40" spans="3:11" ht="14.4" x14ac:dyDescent="0.3"/>
    <row r="41" spans="3:11" ht="14.4" x14ac:dyDescent="0.3"/>
    <row r="42" spans="3:11" ht="14.4" x14ac:dyDescent="0.3"/>
    <row r="43" spans="3:11" ht="14.4" x14ac:dyDescent="0.3"/>
    <row r="44" spans="3:11" ht="14.4" x14ac:dyDescent="0.3"/>
    <row r="45" spans="3:11" ht="14.4" x14ac:dyDescent="0.3"/>
    <row r="46" spans="3:11" ht="14.4" x14ac:dyDescent="0.3"/>
    <row r="47" spans="3:11" ht="14.4" x14ac:dyDescent="0.3"/>
    <row r="48" spans="3:11"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09375" defaultRowHeight="15" customHeight="1" x14ac:dyDescent="0.3"/>
  <cols>
    <col min="1" max="1" width="9.44140625" customWidth="1"/>
    <col min="2" max="2" width="4.88671875" customWidth="1"/>
    <col min="3" max="4" width="9.44140625" customWidth="1"/>
    <col min="5" max="5" width="9.5546875" customWidth="1"/>
    <col min="6" max="6" width="15.5546875" customWidth="1"/>
    <col min="7" max="7" width="11.109375" customWidth="1"/>
    <col min="8" max="8" width="9.5546875" customWidth="1"/>
    <col min="9" max="26" width="9.44140625" customWidth="1"/>
  </cols>
  <sheetData>
    <row r="1" spans="2:11" ht="14.4" x14ac:dyDescent="0.3">
      <c r="C1" t="s">
        <v>26</v>
      </c>
    </row>
    <row r="2" spans="2:11" ht="14.4" x14ac:dyDescent="0.3"/>
    <row r="3" spans="2:11" ht="14.4" x14ac:dyDescent="0.3">
      <c r="C3" s="157" t="s">
        <v>27</v>
      </c>
      <c r="D3" s="158"/>
      <c r="E3" s="158"/>
      <c r="F3" s="158"/>
      <c r="G3" s="158"/>
      <c r="H3" s="158"/>
      <c r="I3" s="158"/>
      <c r="J3" s="158"/>
      <c r="K3" s="158"/>
    </row>
    <row r="4" spans="2:11" ht="14.4" x14ac:dyDescent="0.3"/>
    <row r="5" spans="2:11" ht="14.4" x14ac:dyDescent="0.3">
      <c r="E5" s="157" t="s">
        <v>1</v>
      </c>
      <c r="F5" s="158"/>
      <c r="G5" s="158"/>
      <c r="H5" s="158"/>
      <c r="I5" s="158"/>
    </row>
    <row r="6" spans="2:11" ht="14.4" x14ac:dyDescent="0.3">
      <c r="E6" s="157" t="s">
        <v>2</v>
      </c>
      <c r="F6" s="158"/>
      <c r="G6" s="158"/>
      <c r="H6" s="158"/>
      <c r="I6" s="158"/>
    </row>
    <row r="7" spans="2:11" ht="14.4" x14ac:dyDescent="0.3"/>
    <row r="8" spans="2:11" ht="14.4" x14ac:dyDescent="0.3">
      <c r="E8" s="157"/>
      <c r="F8" s="158"/>
      <c r="G8" s="158"/>
      <c r="H8" s="158"/>
      <c r="I8" s="158"/>
    </row>
    <row r="9" spans="2:11" ht="14.4" x14ac:dyDescent="0.3">
      <c r="D9" s="156" t="s">
        <v>28</v>
      </c>
      <c r="E9" s="130"/>
      <c r="F9" s="130"/>
      <c r="G9" s="130"/>
      <c r="H9" s="130"/>
      <c r="I9" s="130"/>
      <c r="J9" s="130"/>
    </row>
    <row r="10" spans="2:11" ht="14.4" x14ac:dyDescent="0.3">
      <c r="E10" s="157"/>
      <c r="F10" s="158"/>
      <c r="G10" s="158"/>
      <c r="H10" s="158"/>
      <c r="I10" s="158"/>
    </row>
    <row r="11" spans="2:11" ht="14.4" x14ac:dyDescent="0.3">
      <c r="C11" s="157" t="s">
        <v>29</v>
      </c>
      <c r="D11" s="158"/>
      <c r="E11" s="158"/>
      <c r="F11" s="158"/>
      <c r="G11" s="158"/>
      <c r="H11" s="158"/>
      <c r="I11" s="158"/>
      <c r="J11" s="158"/>
      <c r="K11" s="2"/>
    </row>
    <row r="12" spans="2:11" ht="14.4" x14ac:dyDescent="0.3"/>
    <row r="13" spans="2:11" ht="14.4" x14ac:dyDescent="0.3"/>
    <row r="14" spans="2:11" ht="14.4" x14ac:dyDescent="0.3">
      <c r="D14" s="157" t="s">
        <v>11</v>
      </c>
      <c r="E14" s="158"/>
      <c r="F14" s="158"/>
      <c r="G14" s="158"/>
      <c r="H14" s="158"/>
      <c r="I14" s="158"/>
      <c r="J14" s="15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53"/>
      <c r="E16" s="153"/>
      <c r="F16" s="153"/>
      <c r="G16" s="153"/>
      <c r="H16" s="153"/>
      <c r="I16" s="153"/>
      <c r="J16" s="153"/>
      <c r="K16" s="15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2" spans="2:11" ht="14.4" x14ac:dyDescent="0.3"/>
    <row r="33" spans="3:11" ht="14.4" x14ac:dyDescent="0.3">
      <c r="I33" s="159" t="s">
        <v>18</v>
      </c>
      <c r="J33" s="162"/>
      <c r="K33" s="5">
        <f>SUM(K17:K31)</f>
        <v>0</v>
      </c>
    </row>
    <row r="34" spans="3:11" ht="14.4" x14ac:dyDescent="0.3"/>
    <row r="35" spans="3:11" ht="14.4" x14ac:dyDescent="0.3">
      <c r="D35" s="157"/>
      <c r="E35" s="158"/>
      <c r="F35" s="158"/>
      <c r="G35" s="158"/>
      <c r="H35" s="158"/>
      <c r="I35" s="158"/>
      <c r="J35" s="158"/>
    </row>
    <row r="36" spans="3:11" ht="14.4" x14ac:dyDescent="0.3">
      <c r="C36" s="157"/>
      <c r="D36" s="158"/>
      <c r="E36" s="158"/>
      <c r="F36" s="158"/>
      <c r="G36" s="158"/>
      <c r="H36" s="158"/>
      <c r="I36" s="158"/>
      <c r="J36" s="158"/>
      <c r="K36" s="158"/>
    </row>
    <row r="37" spans="3:11" ht="14.4" x14ac:dyDescent="0.3">
      <c r="C37" s="157"/>
      <c r="D37" s="158"/>
      <c r="E37" s="158"/>
      <c r="F37" s="158"/>
      <c r="G37" s="158"/>
      <c r="H37" s="158"/>
      <c r="I37" s="158"/>
      <c r="J37" s="158"/>
      <c r="K37" s="158"/>
    </row>
    <row r="38" spans="3:11" ht="14.4" x14ac:dyDescent="0.3">
      <c r="C38" s="157"/>
      <c r="D38" s="158"/>
      <c r="E38" s="158"/>
      <c r="F38" s="158"/>
      <c r="G38" s="158"/>
      <c r="H38" s="158"/>
      <c r="I38" s="158"/>
      <c r="J38" s="158"/>
      <c r="K38" s="158"/>
    </row>
    <row r="39" spans="3:11" ht="14.4" x14ac:dyDescent="0.3"/>
    <row r="40" spans="3:11" ht="14.4" x14ac:dyDescent="0.3"/>
    <row r="41" spans="3:11" ht="14.4" x14ac:dyDescent="0.3"/>
    <row r="42" spans="3:11" ht="14.4" x14ac:dyDescent="0.3"/>
    <row r="43" spans="3:11" ht="14.4" x14ac:dyDescent="0.3"/>
    <row r="44" spans="3:11" ht="14.4" x14ac:dyDescent="0.3"/>
    <row r="45" spans="3:11" ht="14.4" x14ac:dyDescent="0.3"/>
    <row r="46" spans="3:11" ht="14.4" x14ac:dyDescent="0.3"/>
    <row r="47" spans="3:11" ht="14.4" x14ac:dyDescent="0.3"/>
    <row r="48" spans="3:11"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09375" defaultRowHeight="15" customHeight="1" x14ac:dyDescent="0.3"/>
  <cols>
    <col min="1" max="1" width="9.44140625" customWidth="1"/>
    <col min="2" max="2" width="4.88671875" customWidth="1"/>
    <col min="3" max="4" width="9.44140625" customWidth="1"/>
    <col min="5" max="5" width="9.5546875" customWidth="1"/>
    <col min="6" max="6" width="15.5546875" customWidth="1"/>
    <col min="7" max="7" width="11.109375" customWidth="1"/>
    <col min="8" max="8" width="9.5546875" customWidth="1"/>
    <col min="9" max="26" width="9.44140625" customWidth="1"/>
  </cols>
  <sheetData>
    <row r="1" spans="2:11" ht="14.4" x14ac:dyDescent="0.3">
      <c r="C1" t="s">
        <v>26</v>
      </c>
    </row>
    <row r="2" spans="2:11" ht="14.4" x14ac:dyDescent="0.3"/>
    <row r="3" spans="2:11" ht="14.4" x14ac:dyDescent="0.3">
      <c r="C3" s="157" t="s">
        <v>27</v>
      </c>
      <c r="D3" s="158"/>
      <c r="E3" s="158"/>
      <c r="F3" s="158"/>
      <c r="G3" s="158"/>
      <c r="H3" s="158"/>
      <c r="I3" s="158"/>
      <c r="J3" s="158"/>
      <c r="K3" s="158"/>
    </row>
    <row r="4" spans="2:11" ht="14.4" x14ac:dyDescent="0.3"/>
    <row r="5" spans="2:11" ht="14.4" x14ac:dyDescent="0.3">
      <c r="E5" s="157" t="s">
        <v>1</v>
      </c>
      <c r="F5" s="158"/>
      <c r="G5" s="158"/>
      <c r="H5" s="158"/>
      <c r="I5" s="158"/>
    </row>
    <row r="6" spans="2:11" ht="14.4" x14ac:dyDescent="0.3">
      <c r="E6" s="157" t="s">
        <v>2</v>
      </c>
      <c r="F6" s="158"/>
      <c r="G6" s="158"/>
      <c r="H6" s="158"/>
      <c r="I6" s="158"/>
    </row>
    <row r="7" spans="2:11" ht="14.4" x14ac:dyDescent="0.3"/>
    <row r="8" spans="2:11" ht="14.4" x14ac:dyDescent="0.3">
      <c r="E8" s="157"/>
      <c r="F8" s="158"/>
      <c r="G8" s="158"/>
      <c r="H8" s="158"/>
      <c r="I8" s="158"/>
    </row>
    <row r="9" spans="2:11" ht="14.4" x14ac:dyDescent="0.3">
      <c r="D9" s="156" t="s">
        <v>28</v>
      </c>
      <c r="E9" s="130"/>
      <c r="F9" s="130"/>
      <c r="G9" s="130"/>
      <c r="H9" s="130"/>
      <c r="I9" s="130"/>
      <c r="J9" s="130"/>
    </row>
    <row r="10" spans="2:11" ht="14.4" x14ac:dyDescent="0.3">
      <c r="E10" s="157"/>
      <c r="F10" s="158"/>
      <c r="G10" s="158"/>
      <c r="H10" s="158"/>
      <c r="I10" s="158"/>
    </row>
    <row r="11" spans="2:11" ht="14.4" x14ac:dyDescent="0.3">
      <c r="C11" s="157" t="s">
        <v>29</v>
      </c>
      <c r="D11" s="158"/>
      <c r="E11" s="158"/>
      <c r="F11" s="158"/>
      <c r="G11" s="158"/>
      <c r="H11" s="158"/>
      <c r="I11" s="158"/>
      <c r="J11" s="158"/>
      <c r="K11" s="2"/>
    </row>
    <row r="12" spans="2:11" ht="14.4" x14ac:dyDescent="0.3"/>
    <row r="13" spans="2:11" ht="14.4" x14ac:dyDescent="0.3"/>
    <row r="14" spans="2:11" ht="14.4" x14ac:dyDescent="0.3">
      <c r="D14" s="157" t="s">
        <v>11</v>
      </c>
      <c r="E14" s="158"/>
      <c r="F14" s="158"/>
      <c r="G14" s="158"/>
      <c r="H14" s="158"/>
      <c r="I14" s="158"/>
      <c r="J14" s="158"/>
    </row>
    <row r="15" spans="2:11" ht="30" customHeight="1" x14ac:dyDescent="0.3">
      <c r="B15" s="11" t="s">
        <v>30</v>
      </c>
      <c r="C15" s="7" t="s">
        <v>12</v>
      </c>
      <c r="D15" s="7" t="s">
        <v>13</v>
      </c>
      <c r="E15" s="7" t="s">
        <v>14</v>
      </c>
      <c r="F15" s="12" t="s">
        <v>31</v>
      </c>
      <c r="G15" s="12" t="s">
        <v>32</v>
      </c>
      <c r="H15" s="12" t="s">
        <v>33</v>
      </c>
      <c r="I15" s="7" t="s">
        <v>15</v>
      </c>
      <c r="J15" s="7" t="s">
        <v>16</v>
      </c>
      <c r="K15" s="7" t="s">
        <v>17</v>
      </c>
    </row>
    <row r="16" spans="2:11" ht="14.4" x14ac:dyDescent="0.3">
      <c r="C16" s="164"/>
      <c r="D16" s="153"/>
      <c r="E16" s="153"/>
      <c r="F16" s="153"/>
      <c r="G16" s="153"/>
      <c r="H16" s="153"/>
      <c r="I16" s="153"/>
      <c r="J16" s="153"/>
      <c r="K16" s="153"/>
    </row>
    <row r="17" spans="2:11" ht="14.4" x14ac:dyDescent="0.3">
      <c r="B17" s="4">
        <v>1</v>
      </c>
      <c r="C17" s="4"/>
      <c r="D17" s="4"/>
      <c r="E17" s="4"/>
      <c r="F17" s="4"/>
      <c r="G17" s="4"/>
      <c r="H17" s="4"/>
      <c r="I17" s="8">
        <v>0</v>
      </c>
      <c r="J17" s="9">
        <v>1</v>
      </c>
      <c r="K17" s="5">
        <f t="shared" ref="K17:K31" si="0">SUM(I17*J17)</f>
        <v>0</v>
      </c>
    </row>
    <row r="18" spans="2:11" ht="14.4" x14ac:dyDescent="0.3">
      <c r="B18" s="4">
        <v>2</v>
      </c>
      <c r="C18" s="4"/>
      <c r="D18" s="4"/>
      <c r="E18" s="4"/>
      <c r="F18" s="4"/>
      <c r="G18" s="4"/>
      <c r="H18" s="4"/>
      <c r="I18" s="8">
        <v>0</v>
      </c>
      <c r="J18" s="9">
        <v>1</v>
      </c>
      <c r="K18" s="5">
        <f t="shared" si="0"/>
        <v>0</v>
      </c>
    </row>
    <row r="19" spans="2:11" ht="14.4" x14ac:dyDescent="0.3">
      <c r="B19" s="4">
        <v>3</v>
      </c>
      <c r="C19" s="4"/>
      <c r="D19" s="4"/>
      <c r="E19" s="4"/>
      <c r="F19" s="4"/>
      <c r="G19" s="4"/>
      <c r="H19" s="4"/>
      <c r="I19" s="8">
        <v>0</v>
      </c>
      <c r="J19" s="9">
        <v>1</v>
      </c>
      <c r="K19" s="5">
        <f t="shared" si="0"/>
        <v>0</v>
      </c>
    </row>
    <row r="20" spans="2:11" ht="14.4" x14ac:dyDescent="0.3">
      <c r="B20" s="4">
        <v>4</v>
      </c>
      <c r="C20" s="4"/>
      <c r="D20" s="4"/>
      <c r="E20" s="4"/>
      <c r="F20" s="4"/>
      <c r="G20" s="4"/>
      <c r="H20" s="4"/>
      <c r="I20" s="8">
        <v>0</v>
      </c>
      <c r="J20" s="9">
        <v>1</v>
      </c>
      <c r="K20" s="5">
        <f t="shared" si="0"/>
        <v>0</v>
      </c>
    </row>
    <row r="21" spans="2:11" ht="14.4" x14ac:dyDescent="0.3">
      <c r="B21" s="4">
        <v>5</v>
      </c>
      <c r="C21" s="4"/>
      <c r="D21" s="4"/>
      <c r="E21" s="4"/>
      <c r="F21" s="4"/>
      <c r="G21" s="4"/>
      <c r="H21" s="4"/>
      <c r="I21" s="8">
        <v>0</v>
      </c>
      <c r="J21" s="9">
        <v>1</v>
      </c>
      <c r="K21" s="5">
        <f t="shared" si="0"/>
        <v>0</v>
      </c>
    </row>
    <row r="22" spans="2:11" ht="14.4" x14ac:dyDescent="0.3">
      <c r="B22" s="4">
        <v>6</v>
      </c>
      <c r="C22" s="4"/>
      <c r="D22" s="4"/>
      <c r="E22" s="4"/>
      <c r="F22" s="4"/>
      <c r="G22" s="4"/>
      <c r="H22" s="4"/>
      <c r="I22" s="8">
        <v>0</v>
      </c>
      <c r="J22" s="9">
        <v>1</v>
      </c>
      <c r="K22" s="5">
        <f t="shared" si="0"/>
        <v>0</v>
      </c>
    </row>
    <row r="23" spans="2:11" ht="14.4" x14ac:dyDescent="0.3">
      <c r="B23" s="4">
        <v>7</v>
      </c>
      <c r="C23" s="4"/>
      <c r="D23" s="4"/>
      <c r="E23" s="4"/>
      <c r="F23" s="4"/>
      <c r="G23" s="4"/>
      <c r="H23" s="4"/>
      <c r="I23" s="8">
        <v>0</v>
      </c>
      <c r="J23" s="9">
        <v>1</v>
      </c>
      <c r="K23" s="5">
        <f t="shared" si="0"/>
        <v>0</v>
      </c>
    </row>
    <row r="24" spans="2:11" ht="14.4" x14ac:dyDescent="0.3">
      <c r="B24" s="4">
        <v>8</v>
      </c>
      <c r="C24" s="4"/>
      <c r="D24" s="4"/>
      <c r="E24" s="4"/>
      <c r="F24" s="4"/>
      <c r="G24" s="4"/>
      <c r="H24" s="4"/>
      <c r="I24" s="8">
        <v>0</v>
      </c>
      <c r="J24" s="9">
        <v>1</v>
      </c>
      <c r="K24" s="5">
        <f t="shared" si="0"/>
        <v>0</v>
      </c>
    </row>
    <row r="25" spans="2:11" ht="14.4" x14ac:dyDescent="0.3">
      <c r="B25" s="4">
        <v>9</v>
      </c>
      <c r="C25" s="4"/>
      <c r="D25" s="4"/>
      <c r="E25" s="4"/>
      <c r="F25" s="4"/>
      <c r="G25" s="4"/>
      <c r="H25" s="4"/>
      <c r="I25" s="8">
        <v>0</v>
      </c>
      <c r="J25" s="9">
        <v>1</v>
      </c>
      <c r="K25" s="5">
        <f t="shared" si="0"/>
        <v>0</v>
      </c>
    </row>
    <row r="26" spans="2:11" ht="14.4" x14ac:dyDescent="0.3">
      <c r="B26" s="4">
        <v>10</v>
      </c>
      <c r="C26" s="4"/>
      <c r="D26" s="4"/>
      <c r="E26" s="4"/>
      <c r="F26" s="4"/>
      <c r="G26" s="4"/>
      <c r="H26" s="4"/>
      <c r="I26" s="8">
        <v>0</v>
      </c>
      <c r="J26" s="9">
        <v>1</v>
      </c>
      <c r="K26" s="5">
        <f t="shared" si="0"/>
        <v>0</v>
      </c>
    </row>
    <row r="27" spans="2:11" ht="14.4" x14ac:dyDescent="0.3">
      <c r="B27" s="4">
        <v>11</v>
      </c>
      <c r="C27" s="4"/>
      <c r="D27" s="4"/>
      <c r="E27" s="4"/>
      <c r="F27" s="4"/>
      <c r="G27" s="4"/>
      <c r="H27" s="4"/>
      <c r="I27" s="8">
        <v>0</v>
      </c>
      <c r="J27" s="9">
        <v>1</v>
      </c>
      <c r="K27" s="5">
        <f t="shared" si="0"/>
        <v>0</v>
      </c>
    </row>
    <row r="28" spans="2:11" ht="14.4" x14ac:dyDescent="0.3">
      <c r="B28" s="4">
        <v>12</v>
      </c>
      <c r="C28" s="4"/>
      <c r="D28" s="4"/>
      <c r="E28" s="4"/>
      <c r="F28" s="4"/>
      <c r="G28" s="4"/>
      <c r="H28" s="4"/>
      <c r="I28" s="8">
        <v>0</v>
      </c>
      <c r="J28" s="9">
        <v>1</v>
      </c>
      <c r="K28" s="5">
        <f t="shared" si="0"/>
        <v>0</v>
      </c>
    </row>
    <row r="29" spans="2:11" ht="14.4" x14ac:dyDescent="0.3">
      <c r="B29" s="4">
        <v>13</v>
      </c>
      <c r="C29" s="4"/>
      <c r="D29" s="4"/>
      <c r="E29" s="4"/>
      <c r="F29" s="4"/>
      <c r="G29" s="4"/>
      <c r="H29" s="4"/>
      <c r="I29" s="8">
        <v>0</v>
      </c>
      <c r="J29" s="9">
        <v>1</v>
      </c>
      <c r="K29" s="5">
        <f t="shared" si="0"/>
        <v>0</v>
      </c>
    </row>
    <row r="30" spans="2:11" ht="14.4" x14ac:dyDescent="0.3">
      <c r="B30" s="4">
        <v>14</v>
      </c>
      <c r="C30" s="4"/>
      <c r="D30" s="4"/>
      <c r="E30" s="4"/>
      <c r="F30" s="4"/>
      <c r="G30" s="4"/>
      <c r="H30" s="4"/>
      <c r="I30" s="8">
        <v>0</v>
      </c>
      <c r="J30" s="9">
        <v>1</v>
      </c>
      <c r="K30" s="5">
        <f t="shared" si="0"/>
        <v>0</v>
      </c>
    </row>
    <row r="31" spans="2:11" ht="14.4" x14ac:dyDescent="0.3">
      <c r="B31" s="4">
        <v>15</v>
      </c>
      <c r="C31" s="4"/>
      <c r="D31" s="4"/>
      <c r="E31" s="4"/>
      <c r="F31" s="4"/>
      <c r="G31" s="4"/>
      <c r="H31" s="4"/>
      <c r="I31" s="8">
        <v>0</v>
      </c>
      <c r="J31" s="9">
        <v>1</v>
      </c>
      <c r="K31" s="5">
        <f t="shared" si="0"/>
        <v>0</v>
      </c>
    </row>
    <row r="32" spans="2:11" ht="14.4" x14ac:dyDescent="0.3"/>
    <row r="33" spans="3:11" ht="14.4" x14ac:dyDescent="0.3">
      <c r="I33" s="159" t="s">
        <v>18</v>
      </c>
      <c r="J33" s="162"/>
      <c r="K33" s="5">
        <f>SUM(K17:K31)</f>
        <v>0</v>
      </c>
    </row>
    <row r="34" spans="3:11" ht="14.4" x14ac:dyDescent="0.3"/>
    <row r="35" spans="3:11" ht="14.4" x14ac:dyDescent="0.3">
      <c r="D35" s="157"/>
      <c r="E35" s="158"/>
      <c r="F35" s="158"/>
      <c r="G35" s="158"/>
      <c r="H35" s="158"/>
      <c r="I35" s="158"/>
      <c r="J35" s="158"/>
    </row>
    <row r="36" spans="3:11" ht="14.4" x14ac:dyDescent="0.3">
      <c r="C36" s="157"/>
      <c r="D36" s="158"/>
      <c r="E36" s="158"/>
      <c r="F36" s="158"/>
      <c r="G36" s="158"/>
      <c r="H36" s="158"/>
      <c r="I36" s="158"/>
      <c r="J36" s="158"/>
      <c r="K36" s="158"/>
    </row>
    <row r="37" spans="3:11" ht="14.4" x14ac:dyDescent="0.3">
      <c r="C37" s="157"/>
      <c r="D37" s="158"/>
      <c r="E37" s="158"/>
      <c r="F37" s="158"/>
      <c r="G37" s="158"/>
      <c r="H37" s="158"/>
      <c r="I37" s="158"/>
      <c r="J37" s="158"/>
      <c r="K37" s="158"/>
    </row>
    <row r="38" spans="3:11" ht="14.4" x14ac:dyDescent="0.3">
      <c r="C38" s="157"/>
      <c r="D38" s="158"/>
      <c r="E38" s="158"/>
      <c r="F38" s="158"/>
      <c r="G38" s="158"/>
      <c r="H38" s="158"/>
      <c r="I38" s="158"/>
      <c r="J38" s="158"/>
      <c r="K38" s="158"/>
    </row>
    <row r="39" spans="3:11" ht="14.4" x14ac:dyDescent="0.3"/>
    <row r="40" spans="3:11" ht="14.4" x14ac:dyDescent="0.3"/>
    <row r="41" spans="3:11" ht="14.4" x14ac:dyDescent="0.3"/>
    <row r="42" spans="3:11" ht="14.4" x14ac:dyDescent="0.3"/>
    <row r="43" spans="3:11" ht="14.4" x14ac:dyDescent="0.3"/>
    <row r="44" spans="3:11" ht="14.4" x14ac:dyDescent="0.3"/>
    <row r="45" spans="3:11" ht="14.4" x14ac:dyDescent="0.3"/>
    <row r="46" spans="3:11" ht="14.4" x14ac:dyDescent="0.3"/>
    <row r="47" spans="3:11" ht="14.4" x14ac:dyDescent="0.3"/>
    <row r="48" spans="3:11"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09375" defaultRowHeight="15" customHeight="1" x14ac:dyDescent="0.3"/>
  <cols>
    <col min="1" max="1" width="4.88671875" customWidth="1"/>
    <col min="2" max="3" width="9.44140625" customWidth="1"/>
    <col min="4" max="4" width="9.5546875" customWidth="1"/>
    <col min="5" max="26" width="9.44140625" customWidth="1"/>
  </cols>
  <sheetData>
    <row r="1" spans="2:8" ht="14.4" x14ac:dyDescent="0.3">
      <c r="B1" t="s">
        <v>26</v>
      </c>
    </row>
    <row r="2" spans="2:8" ht="14.4" x14ac:dyDescent="0.3"/>
    <row r="3" spans="2:8" ht="14.4" x14ac:dyDescent="0.3">
      <c r="B3" t="s">
        <v>0</v>
      </c>
      <c r="D3" s="1"/>
    </row>
    <row r="4" spans="2:8" ht="14.4" x14ac:dyDescent="0.3"/>
    <row r="5" spans="2:8" ht="14.4" x14ac:dyDescent="0.3">
      <c r="D5" s="157" t="s">
        <v>1</v>
      </c>
      <c r="E5" s="158"/>
    </row>
    <row r="6" spans="2:8" ht="14.4" x14ac:dyDescent="0.3">
      <c r="D6" s="157" t="s">
        <v>2</v>
      </c>
      <c r="E6" s="158"/>
    </row>
    <row r="7" spans="2:8" ht="14.4" x14ac:dyDescent="0.3"/>
    <row r="8" spans="2:8" ht="14.4" x14ac:dyDescent="0.3">
      <c r="D8" s="157" t="s">
        <v>3</v>
      </c>
      <c r="E8" s="158"/>
    </row>
    <row r="9" spans="2:8" ht="14.4" x14ac:dyDescent="0.3">
      <c r="C9" s="156" t="s">
        <v>34</v>
      </c>
      <c r="D9" s="130"/>
      <c r="E9" s="130"/>
      <c r="F9" s="130"/>
    </row>
    <row r="10" spans="2:8" ht="14.4" x14ac:dyDescent="0.3">
      <c r="D10" s="157" t="s">
        <v>35</v>
      </c>
      <c r="E10" s="158"/>
    </row>
    <row r="11" spans="2:8" ht="14.4" x14ac:dyDescent="0.3">
      <c r="C11" t="s">
        <v>6</v>
      </c>
    </row>
    <row r="12" spans="2:8" ht="14.4" x14ac:dyDescent="0.3"/>
    <row r="13" spans="2:8" ht="14.4" x14ac:dyDescent="0.3">
      <c r="B13" t="s">
        <v>36</v>
      </c>
    </row>
    <row r="14" spans="2:8" ht="14.4" x14ac:dyDescent="0.3">
      <c r="B14" t="s">
        <v>37</v>
      </c>
    </row>
    <row r="15" spans="2:8" ht="14.4" x14ac:dyDescent="0.3"/>
    <row r="16" spans="2:8" ht="14.4" x14ac:dyDescent="0.3">
      <c r="B16" s="159" t="s">
        <v>8</v>
      </c>
      <c r="C16" s="160"/>
      <c r="D16" s="160"/>
      <c r="E16" s="3">
        <v>30</v>
      </c>
      <c r="F16" s="4" t="s">
        <v>10</v>
      </c>
      <c r="G16" s="5">
        <f>SUM(E16*16666.6667)</f>
        <v>500000.00100000005</v>
      </c>
      <c r="H16" s="6"/>
    </row>
    <row r="17" spans="2:7" ht="14.4" x14ac:dyDescent="0.3"/>
    <row r="18" spans="2:7" ht="14.4" x14ac:dyDescent="0.3">
      <c r="C18" s="157" t="s">
        <v>11</v>
      </c>
      <c r="D18" s="158"/>
      <c r="E18" s="158"/>
      <c r="F18" s="158"/>
    </row>
    <row r="19" spans="2:7" ht="30" customHeight="1" x14ac:dyDescent="0.3">
      <c r="B19" s="7" t="s">
        <v>12</v>
      </c>
      <c r="C19" s="7" t="s">
        <v>13</v>
      </c>
      <c r="D19" s="7" t="s">
        <v>14</v>
      </c>
      <c r="E19" s="7" t="s">
        <v>15</v>
      </c>
      <c r="F19" s="7" t="s">
        <v>16</v>
      </c>
      <c r="G19" s="7" t="s">
        <v>17</v>
      </c>
    </row>
    <row r="20" spans="2:7" ht="14.4" x14ac:dyDescent="0.3">
      <c r="B20" s="164"/>
      <c r="C20" s="153"/>
      <c r="D20" s="153"/>
      <c r="E20" s="153"/>
      <c r="F20" s="153"/>
      <c r="G20" s="153"/>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29" spans="2:7" ht="14.4" x14ac:dyDescent="0.3"/>
    <row r="30" spans="2:7" ht="14.4" x14ac:dyDescent="0.3">
      <c r="E30" s="159" t="s">
        <v>18</v>
      </c>
      <c r="F30" s="162"/>
      <c r="G30" s="5">
        <f>SUM(G21:G28)</f>
        <v>0</v>
      </c>
    </row>
    <row r="31" spans="2:7" ht="14.4" x14ac:dyDescent="0.3"/>
    <row r="32" spans="2:7" ht="14.4" x14ac:dyDescent="0.3">
      <c r="B32" s="161" t="s">
        <v>19</v>
      </c>
      <c r="C32" s="160"/>
      <c r="D32" s="162"/>
      <c r="E32" s="163">
        <f>SUM(G16+G30)</f>
        <v>500000.00100000005</v>
      </c>
      <c r="F32" s="162"/>
    </row>
    <row r="33" spans="2:7" ht="14.4" x14ac:dyDescent="0.3">
      <c r="B33" s="161"/>
      <c r="C33" s="160"/>
      <c r="D33" s="162"/>
      <c r="E33" s="163"/>
      <c r="F33" s="162"/>
    </row>
    <row r="34" spans="2:7" ht="14.4" x14ac:dyDescent="0.3"/>
    <row r="35" spans="2:7" ht="14.4" x14ac:dyDescent="0.3">
      <c r="B35" s="165" t="s">
        <v>20</v>
      </c>
      <c r="C35" s="160"/>
      <c r="D35" s="160"/>
      <c r="E35" s="160"/>
      <c r="F35" s="160"/>
      <c r="G35" s="162"/>
    </row>
    <row r="36" spans="2:7" ht="14.4" x14ac:dyDescent="0.3">
      <c r="B36" t="s">
        <v>21</v>
      </c>
      <c r="G36" s="10"/>
    </row>
    <row r="37" spans="2:7" ht="14.4" x14ac:dyDescent="0.3">
      <c r="B37" t="s">
        <v>22</v>
      </c>
      <c r="G37" s="10"/>
    </row>
    <row r="38" spans="2:7" ht="14.4" x14ac:dyDescent="0.3"/>
    <row r="39" spans="2:7" ht="14.4" x14ac:dyDescent="0.3"/>
    <row r="40" spans="2:7" ht="14.4" x14ac:dyDescent="0.3"/>
    <row r="41" spans="2:7" ht="14.4" x14ac:dyDescent="0.3"/>
    <row r="42" spans="2:7" ht="14.4" x14ac:dyDescent="0.3"/>
    <row r="43" spans="2:7" ht="14.4" x14ac:dyDescent="0.3"/>
    <row r="44" spans="2:7" ht="14.4" x14ac:dyDescent="0.3">
      <c r="C44" s="156" t="s">
        <v>34</v>
      </c>
      <c r="D44" s="130"/>
      <c r="E44" s="130"/>
      <c r="F44" s="130"/>
    </row>
    <row r="45" spans="2:7" ht="14.4" x14ac:dyDescent="0.3">
      <c r="C45" s="157" t="s">
        <v>35</v>
      </c>
      <c r="D45" s="158"/>
      <c r="E45" s="158"/>
      <c r="F45" s="158"/>
    </row>
    <row r="46" spans="2:7" ht="14.4" x14ac:dyDescent="0.3">
      <c r="C46" s="157"/>
      <c r="D46" s="158"/>
      <c r="E46" s="158"/>
      <c r="F46" s="158"/>
    </row>
    <row r="47" spans="2:7" ht="14.4" x14ac:dyDescent="0.3">
      <c r="B47" s="157" t="s">
        <v>38</v>
      </c>
      <c r="C47" s="158"/>
      <c r="D47" s="158"/>
      <c r="E47" s="158"/>
      <c r="F47" s="158"/>
      <c r="G47" s="158"/>
    </row>
    <row r="48" spans="2:7" ht="14.4" x14ac:dyDescent="0.3">
      <c r="B48" s="157" t="s">
        <v>39</v>
      </c>
      <c r="C48" s="158"/>
      <c r="D48" s="158"/>
      <c r="E48" s="158"/>
      <c r="F48" s="158"/>
      <c r="G48" s="158"/>
    </row>
    <row r="49" spans="2:7" ht="14.4" x14ac:dyDescent="0.3">
      <c r="B49" s="157" t="s">
        <v>23</v>
      </c>
      <c r="C49" s="158"/>
      <c r="D49" s="158"/>
      <c r="E49" s="158"/>
      <c r="F49" s="158"/>
      <c r="G49" s="158"/>
    </row>
    <row r="50" spans="2:7" ht="14.4" x14ac:dyDescent="0.3"/>
    <row r="51" spans="2:7" ht="14.4" x14ac:dyDescent="0.3"/>
    <row r="52" spans="2:7" ht="14.4" x14ac:dyDescent="0.3"/>
    <row r="53" spans="2:7" ht="14.4" x14ac:dyDescent="0.3"/>
    <row r="54" spans="2:7" ht="14.4" x14ac:dyDescent="0.3"/>
    <row r="55" spans="2:7" ht="14.4" x14ac:dyDescent="0.3"/>
    <row r="56" spans="2:7" ht="14.4" x14ac:dyDescent="0.3"/>
    <row r="57" spans="2:7" ht="14.4" x14ac:dyDescent="0.3"/>
    <row r="58" spans="2:7" ht="14.4" x14ac:dyDescent="0.3"/>
    <row r="59" spans="2:7" ht="14.4" x14ac:dyDescent="0.3"/>
    <row r="60" spans="2:7" ht="14.4" x14ac:dyDescent="0.3"/>
    <row r="61" spans="2:7" ht="14.4" x14ac:dyDescent="0.3"/>
    <row r="62" spans="2:7" ht="14.4" x14ac:dyDescent="0.3"/>
    <row r="63" spans="2:7" ht="14.4" x14ac:dyDescent="0.3"/>
    <row r="64" spans="2:7"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row r="1000" ht="14.4" x14ac:dyDescent="0.3"/>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09375" defaultRowHeight="15" customHeight="1" x14ac:dyDescent="0.3"/>
  <cols>
    <col min="1" max="1" width="4.88671875" customWidth="1"/>
    <col min="2" max="3" width="9.44140625" customWidth="1"/>
    <col min="4" max="4" width="9.5546875" customWidth="1"/>
    <col min="5" max="26" width="9.44140625" customWidth="1"/>
  </cols>
  <sheetData>
    <row r="1" spans="2:8" ht="14.4" x14ac:dyDescent="0.3">
      <c r="B1" t="str">
        <f>'LILIANA P'!B1</f>
        <v>SANTIAGO DE CALI 18 DE AGOSTO DE 2017</v>
      </c>
    </row>
    <row r="2" spans="2:8" ht="14.4" x14ac:dyDescent="0.3"/>
    <row r="3" spans="2:8" ht="14.4" x14ac:dyDescent="0.3">
      <c r="B3" t="s">
        <v>0</v>
      </c>
      <c r="D3" s="1">
        <v>3</v>
      </c>
    </row>
    <row r="4" spans="2:8" ht="14.4" x14ac:dyDescent="0.3"/>
    <row r="5" spans="2:8" ht="14.4" x14ac:dyDescent="0.3">
      <c r="D5" s="157" t="s">
        <v>1</v>
      </c>
      <c r="E5" s="158"/>
    </row>
    <row r="6" spans="2:8" ht="14.4" x14ac:dyDescent="0.3">
      <c r="D6" s="157" t="s">
        <v>2</v>
      </c>
      <c r="E6" s="158"/>
    </row>
    <row r="7" spans="2:8" ht="14.4" x14ac:dyDescent="0.3"/>
    <row r="8" spans="2:8" ht="14.4" x14ac:dyDescent="0.3">
      <c r="D8" s="157" t="s">
        <v>3</v>
      </c>
      <c r="E8" s="158"/>
    </row>
    <row r="9" spans="2:8" ht="14.4" x14ac:dyDescent="0.3">
      <c r="C9" s="156" t="s">
        <v>4</v>
      </c>
      <c r="D9" s="130"/>
      <c r="E9" s="130"/>
      <c r="F9" s="130"/>
    </row>
    <row r="10" spans="2:8" ht="14.4" x14ac:dyDescent="0.3">
      <c r="D10" s="157" t="s">
        <v>5</v>
      </c>
      <c r="E10" s="158"/>
    </row>
    <row r="11" spans="2:8" ht="14.4" x14ac:dyDescent="0.3">
      <c r="C11" t="s">
        <v>6</v>
      </c>
    </row>
    <row r="12" spans="2:8" ht="14.4" x14ac:dyDescent="0.3"/>
    <row r="13" spans="2:8" ht="14.4" x14ac:dyDescent="0.3">
      <c r="B13" t="s">
        <v>7</v>
      </c>
    </row>
    <row r="14" spans="2:8" ht="14.4" x14ac:dyDescent="0.3">
      <c r="B14" t="s">
        <v>9</v>
      </c>
    </row>
    <row r="15" spans="2:8" ht="14.4" x14ac:dyDescent="0.3"/>
    <row r="16" spans="2:8" ht="14.4" x14ac:dyDescent="0.3">
      <c r="B16" s="159" t="s">
        <v>8</v>
      </c>
      <c r="C16" s="160"/>
      <c r="D16" s="160"/>
      <c r="E16" s="3">
        <v>13</v>
      </c>
      <c r="F16" s="4" t="s">
        <v>10</v>
      </c>
      <c r="G16" s="5">
        <f>SUM(E16*23333.333)</f>
        <v>303333.32899999997</v>
      </c>
      <c r="H16" s="6"/>
    </row>
    <row r="17" spans="2:7" ht="14.4" x14ac:dyDescent="0.3"/>
    <row r="18" spans="2:7" ht="14.4" x14ac:dyDescent="0.3">
      <c r="C18" s="157" t="s">
        <v>11</v>
      </c>
      <c r="D18" s="158"/>
      <c r="E18" s="158"/>
      <c r="F18" s="158"/>
    </row>
    <row r="19" spans="2:7" ht="30" customHeight="1" x14ac:dyDescent="0.3">
      <c r="B19" s="7" t="s">
        <v>12</v>
      </c>
      <c r="C19" s="7" t="s">
        <v>13</v>
      </c>
      <c r="D19" s="7" t="s">
        <v>14</v>
      </c>
      <c r="E19" s="7" t="s">
        <v>15</v>
      </c>
      <c r="F19" s="7" t="s">
        <v>16</v>
      </c>
      <c r="G19" s="7" t="s">
        <v>17</v>
      </c>
    </row>
    <row r="20" spans="2:7" ht="14.4" x14ac:dyDescent="0.3">
      <c r="B20" s="164"/>
      <c r="C20" s="153"/>
      <c r="D20" s="153"/>
      <c r="E20" s="153"/>
      <c r="F20" s="153"/>
      <c r="G20" s="153"/>
    </row>
    <row r="21" spans="2:7" ht="14.4" x14ac:dyDescent="0.3">
      <c r="B21" s="4"/>
      <c r="C21" s="4"/>
      <c r="D21" s="4"/>
      <c r="E21" s="8">
        <v>0</v>
      </c>
      <c r="F21" s="9">
        <v>0</v>
      </c>
      <c r="G21" s="5">
        <f t="shared" ref="G21:G28" si="0">SUM(E21*F21)</f>
        <v>0</v>
      </c>
    </row>
    <row r="22" spans="2:7" ht="14.4" x14ac:dyDescent="0.3">
      <c r="B22" s="4"/>
      <c r="C22" s="4"/>
      <c r="D22" s="4"/>
      <c r="E22" s="8">
        <v>0</v>
      </c>
      <c r="F22" s="9">
        <v>0</v>
      </c>
      <c r="G22" s="5">
        <f t="shared" si="0"/>
        <v>0</v>
      </c>
    </row>
    <row r="23" spans="2:7" ht="14.4" x14ac:dyDescent="0.3">
      <c r="B23" s="4"/>
      <c r="C23" s="4"/>
      <c r="D23" s="4"/>
      <c r="E23" s="8">
        <v>0</v>
      </c>
      <c r="F23" s="9">
        <v>0</v>
      </c>
      <c r="G23" s="5">
        <f t="shared" si="0"/>
        <v>0</v>
      </c>
    </row>
    <row r="24" spans="2:7" ht="14.4" x14ac:dyDescent="0.3">
      <c r="B24" s="4"/>
      <c r="C24" s="4"/>
      <c r="D24" s="4"/>
      <c r="E24" s="8"/>
      <c r="F24" s="9"/>
      <c r="G24" s="5">
        <f t="shared" si="0"/>
        <v>0</v>
      </c>
    </row>
    <row r="25" spans="2:7" ht="14.4" x14ac:dyDescent="0.3">
      <c r="B25" s="4"/>
      <c r="C25" s="4"/>
      <c r="D25" s="4"/>
      <c r="E25" s="8"/>
      <c r="F25" s="9"/>
      <c r="G25" s="5">
        <f t="shared" si="0"/>
        <v>0</v>
      </c>
    </row>
    <row r="26" spans="2:7" ht="14.4" x14ac:dyDescent="0.3">
      <c r="B26" s="4"/>
      <c r="C26" s="4"/>
      <c r="D26" s="4"/>
      <c r="E26" s="8"/>
      <c r="F26" s="9"/>
      <c r="G26" s="5">
        <f t="shared" si="0"/>
        <v>0</v>
      </c>
    </row>
    <row r="27" spans="2:7" ht="14.4" x14ac:dyDescent="0.3">
      <c r="B27" s="4"/>
      <c r="C27" s="4"/>
      <c r="D27" s="4"/>
      <c r="E27" s="8"/>
      <c r="F27" s="9"/>
      <c r="G27" s="5">
        <f t="shared" si="0"/>
        <v>0</v>
      </c>
    </row>
    <row r="28" spans="2:7" ht="14.4" x14ac:dyDescent="0.3">
      <c r="B28" s="4"/>
      <c r="C28" s="4"/>
      <c r="D28" s="4"/>
      <c r="E28" s="8"/>
      <c r="F28" s="9"/>
      <c r="G28" s="5">
        <f t="shared" si="0"/>
        <v>0</v>
      </c>
    </row>
    <row r="29" spans="2:7" ht="14.4" x14ac:dyDescent="0.3"/>
    <row r="30" spans="2:7" ht="14.4" x14ac:dyDescent="0.3">
      <c r="E30" s="159" t="s">
        <v>18</v>
      </c>
      <c r="F30" s="162"/>
      <c r="G30" s="5">
        <f>SUM(G21:G28)</f>
        <v>0</v>
      </c>
    </row>
    <row r="31" spans="2:7" ht="14.4" x14ac:dyDescent="0.3"/>
    <row r="32" spans="2:7" ht="14.4" x14ac:dyDescent="0.3">
      <c r="B32" s="161" t="s">
        <v>19</v>
      </c>
      <c r="C32" s="160"/>
      <c r="D32" s="162"/>
      <c r="E32" s="163">
        <f>SUM(G16+G30)</f>
        <v>303333.32899999997</v>
      </c>
      <c r="F32" s="162"/>
    </row>
    <row r="33" spans="2:7" ht="14.4" x14ac:dyDescent="0.3">
      <c r="B33" s="161"/>
      <c r="C33" s="160"/>
      <c r="D33" s="162"/>
      <c r="E33" s="163"/>
      <c r="F33" s="162"/>
    </row>
    <row r="34" spans="2:7" ht="14.4" x14ac:dyDescent="0.3"/>
    <row r="35" spans="2:7" ht="14.4" x14ac:dyDescent="0.3">
      <c r="B35" s="165" t="s">
        <v>20</v>
      </c>
      <c r="C35" s="160"/>
      <c r="D35" s="160"/>
      <c r="E35" s="160"/>
      <c r="F35" s="160"/>
      <c r="G35" s="162"/>
    </row>
    <row r="36" spans="2:7" ht="14.4" x14ac:dyDescent="0.3">
      <c r="B36" t="s">
        <v>21</v>
      </c>
      <c r="G36" s="10"/>
    </row>
    <row r="37" spans="2:7" ht="14.4" x14ac:dyDescent="0.3">
      <c r="B37" t="s">
        <v>22</v>
      </c>
      <c r="G37" s="10"/>
    </row>
    <row r="38" spans="2:7" ht="14.4" x14ac:dyDescent="0.3"/>
    <row r="39" spans="2:7" ht="14.4" x14ac:dyDescent="0.3"/>
    <row r="40" spans="2:7" ht="14.4" x14ac:dyDescent="0.3"/>
    <row r="41" spans="2:7" ht="14.4" x14ac:dyDescent="0.3"/>
    <row r="42" spans="2:7" ht="14.4" x14ac:dyDescent="0.3"/>
    <row r="43" spans="2:7" ht="14.4" x14ac:dyDescent="0.3"/>
    <row r="44" spans="2:7" ht="14.4" x14ac:dyDescent="0.3">
      <c r="C44" s="156" t="s">
        <v>4</v>
      </c>
      <c r="D44" s="130"/>
      <c r="E44" s="130"/>
      <c r="F44" s="130"/>
    </row>
    <row r="45" spans="2:7" ht="14.4" x14ac:dyDescent="0.3">
      <c r="C45" s="157" t="s">
        <v>5</v>
      </c>
      <c r="D45" s="158"/>
      <c r="E45" s="158"/>
      <c r="F45" s="158"/>
    </row>
    <row r="46" spans="2:7" ht="14.4" x14ac:dyDescent="0.3">
      <c r="B46" s="157" t="s">
        <v>24</v>
      </c>
      <c r="C46" s="158"/>
      <c r="D46" s="158"/>
      <c r="E46" s="158"/>
      <c r="F46" s="158"/>
      <c r="G46" s="158"/>
    </row>
    <row r="47" spans="2:7" ht="14.4" x14ac:dyDescent="0.3">
      <c r="B47" s="157" t="s">
        <v>25</v>
      </c>
      <c r="C47" s="158"/>
      <c r="D47" s="158"/>
      <c r="E47" s="158"/>
      <c r="F47" s="158"/>
      <c r="G47" s="158"/>
    </row>
    <row r="48" spans="2:7" ht="14.4" x14ac:dyDescent="0.3">
      <c r="B48" s="157" t="s">
        <v>23</v>
      </c>
      <c r="C48" s="158"/>
      <c r="D48" s="158"/>
      <c r="E48" s="158"/>
      <c r="F48" s="158"/>
      <c r="G48" s="158"/>
    </row>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09375" defaultRowHeight="15" customHeight="1" x14ac:dyDescent="0.3"/>
  <cols>
    <col min="1" max="1" width="4.88671875" style="66" customWidth="1"/>
    <col min="2" max="7" width="13.109375" style="66" customWidth="1"/>
    <col min="8" max="26" width="9.44140625" style="66" customWidth="1"/>
    <col min="27" max="16384" width="15.109375" style="66"/>
  </cols>
  <sheetData>
    <row r="1" spans="2:8" ht="14.4" x14ac:dyDescent="0.3">
      <c r="B1" s="13" t="s">
        <v>124</v>
      </c>
    </row>
    <row r="2" spans="2:8" ht="14.4" x14ac:dyDescent="0.3"/>
    <row r="3" spans="2:8" ht="14.4" x14ac:dyDescent="0.3">
      <c r="B3" s="66" t="s">
        <v>0</v>
      </c>
      <c r="D3" s="67">
        <v>15</v>
      </c>
    </row>
    <row r="4" spans="2:8" ht="14.4" x14ac:dyDescent="0.3"/>
    <row r="5" spans="2:8" ht="14.4" x14ac:dyDescent="0.3">
      <c r="D5" s="172" t="s">
        <v>1</v>
      </c>
      <c r="E5" s="173"/>
    </row>
    <row r="6" spans="2:8" ht="14.4" x14ac:dyDescent="0.3">
      <c r="D6" s="172" t="s">
        <v>2</v>
      </c>
      <c r="E6" s="173"/>
    </row>
    <row r="7" spans="2:8" ht="14.4" x14ac:dyDescent="0.3"/>
    <row r="8" spans="2:8" ht="14.4" x14ac:dyDescent="0.3">
      <c r="D8" s="172" t="s">
        <v>3</v>
      </c>
      <c r="E8" s="173"/>
    </row>
    <row r="9" spans="2:8" ht="14.4" x14ac:dyDescent="0.3">
      <c r="C9" s="170" t="s">
        <v>53</v>
      </c>
      <c r="D9" s="171"/>
      <c r="E9" s="171"/>
      <c r="F9" s="171"/>
    </row>
    <row r="10" spans="2:8" ht="14.4" x14ac:dyDescent="0.3">
      <c r="D10" s="172" t="s">
        <v>92</v>
      </c>
      <c r="E10" s="173"/>
    </row>
    <row r="11" spans="2:8" ht="14.4" x14ac:dyDescent="0.3">
      <c r="D11" s="66" t="s">
        <v>72</v>
      </c>
    </row>
    <row r="12" spans="2:8" ht="14.4" x14ac:dyDescent="0.3"/>
    <row r="13" spans="2:8" ht="15" customHeight="1" x14ac:dyDescent="0.3">
      <c r="B13" s="147" t="s">
        <v>123</v>
      </c>
      <c r="C13" s="178"/>
      <c r="D13" s="178"/>
      <c r="E13" s="178"/>
      <c r="F13" s="178"/>
      <c r="G13" s="178"/>
      <c r="H13" s="178"/>
    </row>
    <row r="14" spans="2:8" ht="14.4" x14ac:dyDescent="0.3">
      <c r="B14" s="178"/>
      <c r="C14" s="178"/>
      <c r="D14" s="178"/>
      <c r="E14" s="178"/>
      <c r="F14" s="178"/>
      <c r="G14" s="178"/>
      <c r="H14" s="178"/>
    </row>
    <row r="15" spans="2:8" ht="14.4" x14ac:dyDescent="0.3"/>
    <row r="16" spans="2:8" ht="14.4" x14ac:dyDescent="0.3">
      <c r="B16" s="183" t="s">
        <v>8</v>
      </c>
      <c r="C16" s="184"/>
      <c r="D16" s="184"/>
      <c r="E16" s="68">
        <v>18</v>
      </c>
      <c r="F16" s="69" t="s">
        <v>10</v>
      </c>
      <c r="G16" s="70">
        <f>SUM(E16*23333.333)</f>
        <v>419999.99399999995</v>
      </c>
      <c r="H16" s="71"/>
    </row>
    <row r="17" spans="2:7" ht="14.4" x14ac:dyDescent="0.3">
      <c r="B17" s="179" t="s">
        <v>83</v>
      </c>
      <c r="C17" s="180"/>
      <c r="D17" s="180"/>
      <c r="E17" s="181"/>
      <c r="F17" s="182"/>
      <c r="G17" s="72">
        <v>105200</v>
      </c>
    </row>
    <row r="18" spans="2:7" ht="14.4" x14ac:dyDescent="0.3">
      <c r="B18" s="73"/>
      <c r="C18" s="74"/>
      <c r="D18" s="74"/>
      <c r="E18" s="73"/>
      <c r="F18" s="73"/>
    </row>
    <row r="19" spans="2:7" ht="14.4" x14ac:dyDescent="0.3">
      <c r="B19" s="179" t="s">
        <v>11</v>
      </c>
      <c r="C19" s="179"/>
      <c r="D19" s="179"/>
      <c r="E19" s="179"/>
      <c r="F19" s="179"/>
      <c r="G19" s="179"/>
    </row>
    <row r="20" spans="2:7" ht="30" customHeight="1" x14ac:dyDescent="0.3">
      <c r="B20" s="75" t="s">
        <v>76</v>
      </c>
      <c r="C20" s="76" t="s">
        <v>13</v>
      </c>
      <c r="D20" s="76" t="s">
        <v>14</v>
      </c>
      <c r="E20" s="76" t="s">
        <v>15</v>
      </c>
      <c r="F20" s="76" t="s">
        <v>16</v>
      </c>
      <c r="G20" s="76" t="s">
        <v>17</v>
      </c>
    </row>
    <row r="21" spans="2:7" ht="14.4" x14ac:dyDescent="0.3">
      <c r="B21" s="185"/>
      <c r="C21" s="184"/>
      <c r="D21" s="184"/>
      <c r="E21" s="184"/>
      <c r="F21" s="184"/>
      <c r="G21" s="184"/>
    </row>
    <row r="22" spans="2:7" ht="14.4" x14ac:dyDescent="0.3">
      <c r="B22" s="32" t="s">
        <v>77</v>
      </c>
      <c r="C22" s="65">
        <v>15296</v>
      </c>
      <c r="D22" s="65">
        <v>17921</v>
      </c>
      <c r="E22" s="84">
        <v>60000</v>
      </c>
      <c r="F22" s="78">
        <v>1</v>
      </c>
      <c r="G22" s="72">
        <f>E22*F22</f>
        <v>60000</v>
      </c>
    </row>
    <row r="23" spans="2:7" ht="14.4" x14ac:dyDescent="0.3">
      <c r="B23" s="32" t="s">
        <v>77</v>
      </c>
      <c r="C23" s="65">
        <v>15279</v>
      </c>
      <c r="D23" s="65">
        <v>17891</v>
      </c>
      <c r="E23" s="84">
        <v>110000</v>
      </c>
      <c r="F23" s="78">
        <v>1</v>
      </c>
      <c r="G23" s="72">
        <f t="shared" ref="G23:G29" si="0">E23*F23</f>
        <v>110000</v>
      </c>
    </row>
    <row r="24" spans="2:7" ht="14.4" x14ac:dyDescent="0.3">
      <c r="B24" s="32" t="s">
        <v>77</v>
      </c>
      <c r="C24" s="65">
        <v>15306</v>
      </c>
      <c r="D24" s="65">
        <v>17933</v>
      </c>
      <c r="E24" s="84">
        <v>135000</v>
      </c>
      <c r="F24" s="78">
        <v>1</v>
      </c>
      <c r="G24" s="72">
        <f t="shared" si="0"/>
        <v>135000</v>
      </c>
    </row>
    <row r="25" spans="2:7" ht="14.4" x14ac:dyDescent="0.3">
      <c r="B25" s="63" t="s">
        <v>122</v>
      </c>
      <c r="C25" s="77"/>
      <c r="D25" s="77"/>
      <c r="E25" s="79">
        <v>7500</v>
      </c>
      <c r="F25" s="78">
        <v>11</v>
      </c>
      <c r="G25" s="72">
        <f t="shared" si="0"/>
        <v>82500</v>
      </c>
    </row>
    <row r="26" spans="2:7" ht="14.4" x14ac:dyDescent="0.3">
      <c r="B26" s="32"/>
      <c r="C26" s="77"/>
      <c r="D26" s="77"/>
      <c r="E26" s="79"/>
      <c r="F26" s="78"/>
      <c r="G26" s="72">
        <f t="shared" si="0"/>
        <v>0</v>
      </c>
    </row>
    <row r="27" spans="2:7" ht="14.4" x14ac:dyDescent="0.3">
      <c r="B27" s="77"/>
      <c r="C27" s="77"/>
      <c r="D27" s="77"/>
      <c r="E27" s="79"/>
      <c r="F27" s="78"/>
      <c r="G27" s="72">
        <f t="shared" si="0"/>
        <v>0</v>
      </c>
    </row>
    <row r="28" spans="2:7" ht="14.4" x14ac:dyDescent="0.3">
      <c r="B28" s="77"/>
      <c r="C28" s="77"/>
      <c r="D28" s="77"/>
      <c r="E28" s="79"/>
      <c r="F28" s="78"/>
      <c r="G28" s="72">
        <f t="shared" si="0"/>
        <v>0</v>
      </c>
    </row>
    <row r="29" spans="2:7" ht="14.4" x14ac:dyDescent="0.3">
      <c r="B29" s="77"/>
      <c r="C29" s="77"/>
      <c r="D29" s="77"/>
      <c r="E29" s="79"/>
      <c r="F29" s="78"/>
      <c r="G29" s="72">
        <f t="shared" si="0"/>
        <v>0</v>
      </c>
    </row>
    <row r="30" spans="2:7" ht="14.4" x14ac:dyDescent="0.3"/>
    <row r="31" spans="2:7" ht="14.4" x14ac:dyDescent="0.3">
      <c r="E31" s="174" t="s">
        <v>18</v>
      </c>
      <c r="F31" s="168"/>
      <c r="G31" s="80">
        <f>SUM(G22:G29)</f>
        <v>387500</v>
      </c>
    </row>
    <row r="32" spans="2:7" ht="14.4" x14ac:dyDescent="0.3"/>
    <row r="33" spans="2:9" ht="14.4" x14ac:dyDescent="0.3">
      <c r="B33" s="175" t="s">
        <v>19</v>
      </c>
      <c r="C33" s="175"/>
      <c r="D33" s="175"/>
      <c r="E33" s="175"/>
      <c r="F33" s="176">
        <f>SUM(G16+G17+G31)</f>
        <v>912699.99399999995</v>
      </c>
      <c r="G33" s="176"/>
    </row>
    <row r="34" spans="2:9" ht="14.4" x14ac:dyDescent="0.3">
      <c r="B34" s="172"/>
      <c r="C34" s="171"/>
      <c r="D34" s="171"/>
      <c r="E34" s="177"/>
      <c r="F34" s="171"/>
    </row>
    <row r="35" spans="2:9" ht="14.4" x14ac:dyDescent="0.3">
      <c r="B35" s="73"/>
      <c r="C35" s="74"/>
      <c r="D35" s="74"/>
      <c r="E35" s="81"/>
      <c r="F35" s="74"/>
    </row>
    <row r="36" spans="2:9" ht="14.4" x14ac:dyDescent="0.3">
      <c r="B36" s="166" t="s">
        <v>20</v>
      </c>
      <c r="C36" s="167"/>
      <c r="D36" s="167"/>
      <c r="E36" s="167"/>
      <c r="F36" s="167"/>
      <c r="G36" s="168"/>
    </row>
    <row r="37" spans="2:9" ht="15" customHeight="1" x14ac:dyDescent="0.3">
      <c r="G37" s="82"/>
    </row>
    <row r="38" spans="2:9" ht="14.4" x14ac:dyDescent="0.3">
      <c r="B38" s="169" t="s">
        <v>78</v>
      </c>
      <c r="C38" s="169"/>
      <c r="D38" s="169"/>
      <c r="E38" s="169"/>
      <c r="F38" s="169"/>
      <c r="G38" s="169"/>
      <c r="H38" s="169"/>
    </row>
    <row r="39" spans="2:9" ht="14.4" x14ac:dyDescent="0.3">
      <c r="B39" s="169"/>
      <c r="C39" s="169"/>
      <c r="D39" s="169"/>
      <c r="E39" s="169"/>
      <c r="F39" s="169"/>
      <c r="G39" s="169"/>
      <c r="H39" s="169"/>
    </row>
    <row r="40" spans="2:9" ht="14.4" x14ac:dyDescent="0.3">
      <c r="B40" s="169"/>
      <c r="C40" s="169"/>
      <c r="D40" s="169"/>
      <c r="E40" s="169"/>
      <c r="F40" s="169"/>
      <c r="G40" s="169"/>
      <c r="H40" s="169"/>
    </row>
    <row r="41" spans="2:9" ht="14.4" x14ac:dyDescent="0.3">
      <c r="B41" s="73"/>
      <c r="C41" s="74"/>
      <c r="D41" s="74"/>
      <c r="E41" s="81"/>
      <c r="F41" s="74"/>
    </row>
    <row r="42" spans="2:9" ht="14.4" x14ac:dyDescent="0.3">
      <c r="B42" s="186" t="s">
        <v>79</v>
      </c>
      <c r="C42" s="186"/>
      <c r="D42" s="186"/>
      <c r="E42" s="186"/>
      <c r="F42" s="187">
        <v>210400</v>
      </c>
      <c r="G42" s="188"/>
    </row>
    <row r="43" spans="2:9" ht="14.4" x14ac:dyDescent="0.3">
      <c r="B43" s="186" t="s">
        <v>80</v>
      </c>
      <c r="C43" s="186"/>
      <c r="D43" s="186"/>
      <c r="E43" s="186"/>
      <c r="F43" s="187">
        <v>34699</v>
      </c>
      <c r="G43" s="188"/>
    </row>
    <row r="44" spans="2:9" ht="14.4" x14ac:dyDescent="0.3">
      <c r="B44" s="186" t="s">
        <v>81</v>
      </c>
      <c r="C44" s="186"/>
      <c r="D44" s="186"/>
      <c r="E44" s="186"/>
      <c r="F44" s="189">
        <f>+F42+F43</f>
        <v>245099</v>
      </c>
      <c r="G44" s="190"/>
    </row>
    <row r="45" spans="2:9" ht="14.4" x14ac:dyDescent="0.3"/>
    <row r="46" spans="2:9" ht="14.4" x14ac:dyDescent="0.3">
      <c r="B46" s="175" t="s">
        <v>17</v>
      </c>
      <c r="C46" s="175"/>
      <c r="D46" s="175"/>
      <c r="E46" s="175"/>
      <c r="F46" s="176">
        <f>+F33-F44</f>
        <v>667600.99399999995</v>
      </c>
      <c r="G46" s="176"/>
    </row>
    <row r="47" spans="2:9" ht="14.4" x14ac:dyDescent="0.3"/>
    <row r="48" spans="2:9" ht="15" customHeight="1" x14ac:dyDescent="0.3">
      <c r="B48" s="191"/>
      <c r="C48" s="191"/>
      <c r="D48" s="191"/>
      <c r="E48" s="191"/>
      <c r="F48" s="191"/>
      <c r="G48" s="191"/>
      <c r="I48" s="83"/>
    </row>
    <row r="49" spans="2:9" ht="14.4" x14ac:dyDescent="0.3">
      <c r="B49" s="169" t="s">
        <v>90</v>
      </c>
      <c r="C49" s="169"/>
      <c r="D49" s="169"/>
      <c r="E49" s="169"/>
      <c r="F49" s="169"/>
      <c r="G49" s="169"/>
      <c r="H49" s="169"/>
      <c r="I49" s="83"/>
    </row>
    <row r="50" spans="2:9" ht="64.5" customHeight="1" x14ac:dyDescent="0.3">
      <c r="B50" s="169"/>
      <c r="C50" s="169"/>
      <c r="D50" s="169"/>
      <c r="E50" s="169"/>
      <c r="F50" s="169"/>
      <c r="G50" s="169"/>
      <c r="H50" s="169"/>
      <c r="I50" s="83"/>
    </row>
    <row r="51" spans="2:9" ht="14.4" x14ac:dyDescent="0.3">
      <c r="B51" s="169"/>
      <c r="C51" s="169"/>
      <c r="D51" s="169"/>
      <c r="E51" s="169"/>
      <c r="F51" s="169"/>
      <c r="G51" s="169"/>
      <c r="H51" s="169"/>
    </row>
    <row r="52" spans="2:9" ht="14.4" x14ac:dyDescent="0.3">
      <c r="B52" s="83"/>
      <c r="C52" s="83"/>
      <c r="D52" s="83"/>
      <c r="E52" s="83"/>
      <c r="F52" s="83"/>
      <c r="G52" s="83"/>
      <c r="H52" s="83"/>
    </row>
    <row r="53" spans="2:9" ht="14.4" x14ac:dyDescent="0.3">
      <c r="B53" s="83"/>
      <c r="C53" s="83"/>
      <c r="D53" s="83"/>
      <c r="E53" s="83"/>
      <c r="F53" s="83"/>
      <c r="G53" s="83"/>
      <c r="H53" s="83"/>
    </row>
    <row r="54" spans="2:9" ht="14.4" x14ac:dyDescent="0.3">
      <c r="B54" s="83"/>
      <c r="C54" s="83"/>
      <c r="D54" s="83"/>
      <c r="E54" s="83"/>
      <c r="F54" s="83"/>
      <c r="G54" s="83"/>
      <c r="H54" s="83"/>
    </row>
    <row r="55" spans="2:9" ht="14.4" x14ac:dyDescent="0.3">
      <c r="B55" s="83"/>
      <c r="C55" s="83"/>
      <c r="D55" s="83"/>
      <c r="E55" s="83"/>
      <c r="F55" s="83"/>
      <c r="G55" s="83"/>
      <c r="H55" s="83"/>
    </row>
    <row r="56" spans="2:9" ht="14.4" x14ac:dyDescent="0.3">
      <c r="C56" s="170" t="s">
        <v>53</v>
      </c>
      <c r="D56" s="171"/>
      <c r="E56" s="171"/>
      <c r="F56" s="171"/>
    </row>
    <row r="57" spans="2:9" ht="14.4" x14ac:dyDescent="0.3">
      <c r="C57" s="172" t="s">
        <v>92</v>
      </c>
      <c r="D57" s="173"/>
      <c r="E57" s="173"/>
      <c r="F57" s="173"/>
    </row>
    <row r="58" spans="2:9" ht="14.4" x14ac:dyDescent="0.3">
      <c r="C58" s="192" t="s">
        <v>55</v>
      </c>
      <c r="D58" s="173"/>
      <c r="E58" s="173"/>
      <c r="F58" s="173"/>
    </row>
    <row r="59" spans="2:9" ht="14.4" x14ac:dyDescent="0.3">
      <c r="B59" s="172" t="s">
        <v>23</v>
      </c>
      <c r="C59" s="173"/>
      <c r="D59" s="173"/>
      <c r="E59" s="173"/>
      <c r="F59" s="173"/>
      <c r="G59" s="173"/>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09375" defaultRowHeight="15" customHeight="1" x14ac:dyDescent="0.3"/>
  <cols>
    <col min="1" max="1" width="4.88671875" style="13" customWidth="1"/>
    <col min="2" max="2" width="13.109375" style="13" customWidth="1"/>
    <col min="3" max="3" width="13.33203125" style="13" customWidth="1"/>
    <col min="4" max="4" width="19" style="13" customWidth="1"/>
    <col min="5" max="7" width="13.109375" style="13" customWidth="1"/>
    <col min="8" max="26" width="9.44140625" style="13" customWidth="1"/>
    <col min="27" max="16384" width="15.109375" style="13"/>
  </cols>
  <sheetData>
    <row r="1" spans="2:8" ht="14.4" x14ac:dyDescent="0.3">
      <c r="B1" s="13" t="s">
        <v>99</v>
      </c>
    </row>
    <row r="2" spans="2:8" ht="14.4" x14ac:dyDescent="0.3"/>
    <row r="3" spans="2:8" ht="14.4" x14ac:dyDescent="0.3">
      <c r="B3" s="13" t="s">
        <v>0</v>
      </c>
      <c r="D3" s="34">
        <v>4</v>
      </c>
    </row>
    <row r="4" spans="2:8" ht="14.4" x14ac:dyDescent="0.3"/>
    <row r="5" spans="2:8" ht="14.4" x14ac:dyDescent="0.3">
      <c r="D5" s="131" t="s">
        <v>1</v>
      </c>
      <c r="E5" s="132"/>
    </row>
    <row r="6" spans="2:8" ht="14.4" x14ac:dyDescent="0.3">
      <c r="D6" s="131" t="s">
        <v>2</v>
      </c>
      <c r="E6" s="132"/>
    </row>
    <row r="7" spans="2:8" ht="14.4" x14ac:dyDescent="0.3"/>
    <row r="8" spans="2:8" ht="14.4" x14ac:dyDescent="0.3">
      <c r="D8" s="131" t="s">
        <v>3</v>
      </c>
      <c r="E8" s="132"/>
    </row>
    <row r="9" spans="2:8" ht="14.4" x14ac:dyDescent="0.3">
      <c r="C9" s="129" t="s">
        <v>100</v>
      </c>
      <c r="D9" s="130"/>
      <c r="E9" s="130"/>
      <c r="F9" s="130"/>
    </row>
    <row r="10" spans="2:8" ht="14.4" x14ac:dyDescent="0.3">
      <c r="D10" s="131" t="s">
        <v>101</v>
      </c>
      <c r="E10" s="132"/>
    </row>
    <row r="11" spans="2:8" ht="14.4" x14ac:dyDescent="0.3">
      <c r="D11" s="13" t="s">
        <v>61</v>
      </c>
    </row>
    <row r="12" spans="2:8" ht="14.4" x14ac:dyDescent="0.3"/>
    <row r="13" spans="2:8" ht="15" customHeight="1" x14ac:dyDescent="0.3">
      <c r="B13" s="147" t="s">
        <v>109</v>
      </c>
      <c r="C13" s="147"/>
      <c r="D13" s="147"/>
      <c r="E13" s="147"/>
      <c r="F13" s="147"/>
      <c r="G13" s="147"/>
      <c r="H13" s="147"/>
    </row>
    <row r="14" spans="2:8" ht="14.4" x14ac:dyDescent="0.3">
      <c r="B14" s="147"/>
      <c r="C14" s="147"/>
      <c r="D14" s="147"/>
      <c r="E14" s="147"/>
      <c r="F14" s="147"/>
      <c r="G14" s="147"/>
      <c r="H14" s="147"/>
    </row>
    <row r="15" spans="2:8" ht="14.4" x14ac:dyDescent="0.3"/>
    <row r="16" spans="2:8" ht="14.4" x14ac:dyDescent="0.3">
      <c r="B16" s="152" t="s">
        <v>8</v>
      </c>
      <c r="C16" s="153"/>
      <c r="D16" s="153"/>
      <c r="E16" s="35">
        <v>5</v>
      </c>
      <c r="F16" s="36" t="s">
        <v>10</v>
      </c>
      <c r="G16" s="37">
        <f>SUM(E16*23333.333)</f>
        <v>116666.66499999999</v>
      </c>
      <c r="H16" s="38"/>
    </row>
    <row r="17" spans="2:7" ht="14.4" x14ac:dyDescent="0.3">
      <c r="B17" s="148" t="s">
        <v>83</v>
      </c>
      <c r="C17" s="149"/>
      <c r="D17" s="149"/>
      <c r="E17" s="150"/>
      <c r="F17" s="151"/>
      <c r="G17" s="53">
        <v>105200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32"/>
      <c r="C22" s="58"/>
      <c r="D22" s="58"/>
      <c r="E22" s="60"/>
      <c r="F22" s="52"/>
      <c r="G22" s="53">
        <f>E22*F22</f>
        <v>0</v>
      </c>
    </row>
    <row r="23" spans="2:7" ht="14.4" x14ac:dyDescent="0.3">
      <c r="B23" s="32"/>
      <c r="C23" s="62"/>
      <c r="D23" s="62"/>
      <c r="E23" s="60"/>
      <c r="F23" s="52"/>
      <c r="G23" s="53">
        <f t="shared" ref="G23:G29" si="0">E23*F23</f>
        <v>0</v>
      </c>
    </row>
    <row r="24" spans="2:7" ht="14.4" x14ac:dyDescent="0.3">
      <c r="B24" s="32"/>
      <c r="C24" s="61"/>
      <c r="D24" s="61"/>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0" spans="2:7" ht="14.4" x14ac:dyDescent="0.3"/>
    <row r="31" spans="2:7" ht="14.4" x14ac:dyDescent="0.3">
      <c r="E31" s="155" t="s">
        <v>18</v>
      </c>
      <c r="F31" s="137"/>
      <c r="G31" s="26">
        <f>SUM(G22:G29)</f>
        <v>0</v>
      </c>
    </row>
    <row r="32" spans="2:7" ht="14.4" x14ac:dyDescent="0.3"/>
    <row r="33" spans="2:8" ht="14.4" x14ac:dyDescent="0.3">
      <c r="B33" s="145" t="s">
        <v>19</v>
      </c>
      <c r="C33" s="145"/>
      <c r="D33" s="145"/>
      <c r="E33" s="145"/>
      <c r="F33" s="146">
        <f>SUM(G16+G17+G31)</f>
        <v>221866.66499999998</v>
      </c>
      <c r="G33" s="146"/>
    </row>
    <row r="34" spans="2:8" ht="14.4" x14ac:dyDescent="0.3">
      <c r="B34" s="131"/>
      <c r="C34" s="130"/>
      <c r="D34" s="130"/>
      <c r="E34" s="134"/>
      <c r="F34" s="130"/>
    </row>
    <row r="35" spans="2:8" ht="14.4" x14ac:dyDescent="0.3">
      <c r="B35" s="24"/>
      <c r="C35" s="21"/>
      <c r="D35" s="21"/>
      <c r="E35" s="44"/>
      <c r="F35" s="21"/>
    </row>
    <row r="36" spans="2:8" ht="14.4" x14ac:dyDescent="0.3">
      <c r="B36" s="135" t="s">
        <v>20</v>
      </c>
      <c r="C36" s="136"/>
      <c r="D36" s="136"/>
      <c r="E36" s="136"/>
      <c r="F36" s="136"/>
      <c r="G36" s="137"/>
    </row>
    <row r="37" spans="2:8" ht="14.4" x14ac:dyDescent="0.3">
      <c r="G37" s="45"/>
    </row>
    <row r="38" spans="2:8" ht="15" customHeight="1" x14ac:dyDescent="0.3">
      <c r="B38" s="140" t="s">
        <v>78</v>
      </c>
      <c r="C38" s="140"/>
      <c r="D38" s="140"/>
      <c r="E38" s="140"/>
      <c r="F38" s="140"/>
      <c r="G38" s="140"/>
      <c r="H38" s="140"/>
    </row>
    <row r="39" spans="2:8" ht="14.4" x14ac:dyDescent="0.3">
      <c r="B39" s="140"/>
      <c r="C39" s="140"/>
      <c r="D39" s="140"/>
      <c r="E39" s="140"/>
      <c r="F39" s="140"/>
      <c r="G39" s="140"/>
      <c r="H39" s="140"/>
    </row>
    <row r="40" spans="2:8" ht="14.4" x14ac:dyDescent="0.3">
      <c r="B40" s="140"/>
      <c r="C40" s="140"/>
      <c r="D40" s="140"/>
      <c r="E40" s="140"/>
      <c r="F40" s="140"/>
      <c r="G40" s="140"/>
      <c r="H40" s="140"/>
    </row>
    <row r="41" spans="2:8" ht="14.4" x14ac:dyDescent="0.3">
      <c r="B41" s="24"/>
      <c r="C41" s="21"/>
      <c r="D41" s="21"/>
      <c r="E41" s="44"/>
      <c r="F41" s="21"/>
    </row>
    <row r="42" spans="2:8" ht="14.4" x14ac:dyDescent="0.3">
      <c r="B42" s="138" t="s">
        <v>79</v>
      </c>
      <c r="C42" s="138"/>
      <c r="D42" s="138"/>
      <c r="E42" s="138"/>
      <c r="F42" s="141">
        <v>210400</v>
      </c>
      <c r="G42" s="142"/>
    </row>
    <row r="43" spans="2:8" ht="14.4" x14ac:dyDescent="0.3">
      <c r="B43" s="138" t="s">
        <v>80</v>
      </c>
      <c r="C43" s="138"/>
      <c r="D43" s="138"/>
      <c r="E43" s="138"/>
      <c r="F43" s="141">
        <v>0</v>
      </c>
      <c r="G43" s="142"/>
    </row>
    <row r="44" spans="2:8" ht="14.4" x14ac:dyDescent="0.3">
      <c r="B44" s="138" t="s">
        <v>81</v>
      </c>
      <c r="C44" s="138"/>
      <c r="D44" s="138"/>
      <c r="E44" s="138"/>
      <c r="F44" s="143">
        <f>+F42+F43</f>
        <v>210400</v>
      </c>
      <c r="G44" s="144"/>
    </row>
    <row r="45" spans="2:8" ht="14.4" x14ac:dyDescent="0.3"/>
    <row r="46" spans="2:8" ht="14.4" x14ac:dyDescent="0.3">
      <c r="B46" s="145" t="s">
        <v>17</v>
      </c>
      <c r="C46" s="145"/>
      <c r="D46" s="145"/>
      <c r="E46" s="145"/>
      <c r="F46" s="146">
        <f>+F33-F44</f>
        <v>11466.664999999979</v>
      </c>
      <c r="G46" s="146"/>
    </row>
    <row r="47" spans="2:8" ht="14.4" x14ac:dyDescent="0.3"/>
    <row r="48" spans="2:8" ht="14.4" x14ac:dyDescent="0.3">
      <c r="B48" s="139"/>
      <c r="C48" s="139"/>
      <c r="D48" s="139"/>
      <c r="E48" s="139"/>
      <c r="F48" s="139"/>
      <c r="G48" s="139"/>
    </row>
    <row r="49" spans="2:9" ht="15" customHeight="1" x14ac:dyDescent="0.3">
      <c r="B49" s="140" t="s">
        <v>90</v>
      </c>
      <c r="C49" s="140"/>
      <c r="D49" s="140"/>
      <c r="E49" s="140"/>
      <c r="F49" s="140"/>
      <c r="G49" s="140"/>
      <c r="H49" s="140"/>
      <c r="I49" s="33"/>
    </row>
    <row r="50" spans="2:9" ht="14.4" x14ac:dyDescent="0.3">
      <c r="B50" s="140"/>
      <c r="C50" s="140"/>
      <c r="D50" s="140"/>
      <c r="E50" s="140"/>
      <c r="F50" s="140"/>
      <c r="G50" s="140"/>
      <c r="H50" s="140"/>
      <c r="I50" s="33"/>
    </row>
    <row r="51" spans="2:9" ht="66" customHeight="1" x14ac:dyDescent="0.3">
      <c r="B51" s="140"/>
      <c r="C51" s="140"/>
      <c r="D51" s="140"/>
      <c r="E51" s="140"/>
      <c r="F51" s="140"/>
      <c r="G51" s="140"/>
      <c r="H51" s="14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9" t="s">
        <v>100</v>
      </c>
      <c r="D56" s="130"/>
      <c r="E56" s="130"/>
      <c r="F56" s="130"/>
    </row>
    <row r="57" spans="2:9" ht="14.4" x14ac:dyDescent="0.3">
      <c r="D57" s="131" t="s">
        <v>101</v>
      </c>
      <c r="E57" s="132"/>
    </row>
    <row r="58" spans="2:9" ht="14.4" x14ac:dyDescent="0.3">
      <c r="C58" s="133" t="s">
        <v>103</v>
      </c>
      <c r="D58" s="132"/>
      <c r="E58" s="132"/>
      <c r="F58" s="132"/>
    </row>
    <row r="59" spans="2:9" ht="14.4" x14ac:dyDescent="0.3">
      <c r="B59" s="131" t="s">
        <v>23</v>
      </c>
      <c r="C59" s="132"/>
      <c r="D59" s="132"/>
      <c r="E59" s="132"/>
      <c r="F59" s="132"/>
      <c r="G59" s="132"/>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09375" defaultRowHeight="15" customHeight="1" x14ac:dyDescent="0.3"/>
  <cols>
    <col min="1" max="1" width="4.88671875" style="13" customWidth="1"/>
    <col min="2" max="7" width="13.109375" style="13" customWidth="1"/>
    <col min="8" max="26" width="9.44140625" style="13" customWidth="1"/>
    <col min="27" max="16384" width="15.109375" style="13"/>
  </cols>
  <sheetData>
    <row r="1" spans="2:8" ht="14.4" x14ac:dyDescent="0.3">
      <c r="B1" s="13" t="s">
        <v>119</v>
      </c>
    </row>
    <row r="2" spans="2:8" ht="14.4" x14ac:dyDescent="0.3"/>
    <row r="3" spans="2:8" ht="14.4" x14ac:dyDescent="0.3">
      <c r="B3" s="13" t="s">
        <v>0</v>
      </c>
      <c r="D3" s="34">
        <v>2</v>
      </c>
    </row>
    <row r="4" spans="2:8" ht="14.4" x14ac:dyDescent="0.3"/>
    <row r="5" spans="2:8" ht="14.4" x14ac:dyDescent="0.3">
      <c r="D5" s="131" t="s">
        <v>1</v>
      </c>
      <c r="E5" s="132"/>
    </row>
    <row r="6" spans="2:8" ht="14.4" x14ac:dyDescent="0.3">
      <c r="D6" s="131" t="s">
        <v>2</v>
      </c>
      <c r="E6" s="132"/>
    </row>
    <row r="7" spans="2:8" ht="14.4" x14ac:dyDescent="0.3"/>
    <row r="8" spans="2:8" ht="14.4" x14ac:dyDescent="0.3">
      <c r="D8" s="131" t="s">
        <v>3</v>
      </c>
      <c r="E8" s="132"/>
    </row>
    <row r="9" spans="2:8" ht="14.4" x14ac:dyDescent="0.3">
      <c r="C9" s="129" t="s">
        <v>112</v>
      </c>
      <c r="D9" s="130"/>
      <c r="E9" s="130"/>
      <c r="F9" s="130"/>
    </row>
    <row r="10" spans="2:8" ht="14.4" x14ac:dyDescent="0.3">
      <c r="D10" s="131" t="s">
        <v>113</v>
      </c>
      <c r="E10" s="132"/>
    </row>
    <row r="11" spans="2:8" ht="14.4" x14ac:dyDescent="0.3">
      <c r="D11" s="13" t="s">
        <v>117</v>
      </c>
    </row>
    <row r="12" spans="2:8" ht="14.4" x14ac:dyDescent="0.3"/>
    <row r="13" spans="2:8" ht="15" customHeight="1" x14ac:dyDescent="0.3">
      <c r="B13" s="147" t="s">
        <v>118</v>
      </c>
      <c r="C13" s="147"/>
      <c r="D13" s="147"/>
      <c r="E13" s="147"/>
      <c r="F13" s="147"/>
      <c r="G13" s="147"/>
      <c r="H13" s="147"/>
    </row>
    <row r="14" spans="2:8" ht="14.4" x14ac:dyDescent="0.3">
      <c r="B14" s="147"/>
      <c r="C14" s="147"/>
      <c r="D14" s="147"/>
      <c r="E14" s="147"/>
      <c r="F14" s="147"/>
      <c r="G14" s="147"/>
      <c r="H14" s="147"/>
    </row>
    <row r="15" spans="2:8" ht="14.4" x14ac:dyDescent="0.3"/>
    <row r="16" spans="2:8" ht="14.4" x14ac:dyDescent="0.3">
      <c r="B16" s="152" t="s">
        <v>8</v>
      </c>
      <c r="C16" s="153"/>
      <c r="D16" s="153"/>
      <c r="E16" s="35">
        <v>9</v>
      </c>
      <c r="F16" s="36" t="s">
        <v>10</v>
      </c>
      <c r="G16" s="37">
        <f>SUM(E16*23333.333)</f>
        <v>209999.99699999997</v>
      </c>
      <c r="H16" s="38"/>
    </row>
    <row r="17" spans="2:7" ht="14.4" x14ac:dyDescent="0.3">
      <c r="B17" s="148" t="s">
        <v>83</v>
      </c>
      <c r="C17" s="149"/>
      <c r="D17" s="149"/>
      <c r="E17" s="150"/>
      <c r="F17" s="151"/>
      <c r="G17" s="53">
        <v>105200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32"/>
      <c r="C22" s="56"/>
      <c r="D22" s="56"/>
      <c r="E22" s="51"/>
      <c r="F22" s="52"/>
      <c r="G22" s="53">
        <f>E22*F22</f>
        <v>0</v>
      </c>
    </row>
    <row r="23" spans="2:7" ht="14.4" x14ac:dyDescent="0.3">
      <c r="B23" s="32"/>
      <c r="C23" s="56"/>
      <c r="D23" s="56"/>
      <c r="E23" s="51"/>
      <c r="F23" s="52"/>
      <c r="G23" s="53">
        <f t="shared" ref="G23:G29" si="0">E23*F23</f>
        <v>0</v>
      </c>
    </row>
    <row r="24" spans="2:7" ht="14.4" x14ac:dyDescent="0.3">
      <c r="B24" s="32"/>
      <c r="C24" s="55"/>
      <c r="D24" s="55"/>
      <c r="E24" s="51"/>
      <c r="F24" s="52"/>
      <c r="G24" s="53">
        <f t="shared" si="0"/>
        <v>0</v>
      </c>
    </row>
    <row r="25" spans="2:7" ht="14.4" x14ac:dyDescent="0.3">
      <c r="B25" s="32"/>
      <c r="C25" s="54"/>
      <c r="D25" s="54"/>
      <c r="E25" s="51"/>
      <c r="F25" s="52"/>
      <c r="G25" s="53">
        <f t="shared" si="0"/>
        <v>0</v>
      </c>
    </row>
    <row r="26" spans="2:7" ht="14.4" x14ac:dyDescent="0.3">
      <c r="B26" s="32"/>
      <c r="C26" s="32"/>
      <c r="D26" s="32"/>
      <c r="E26" s="51"/>
      <c r="F26" s="52"/>
      <c r="G26" s="53">
        <f t="shared" si="0"/>
        <v>0</v>
      </c>
    </row>
    <row r="27" spans="2:7" ht="14.4" x14ac:dyDescent="0.3">
      <c r="B27" s="32"/>
      <c r="C27" s="32"/>
      <c r="D27" s="32"/>
      <c r="E27" s="51"/>
      <c r="F27" s="52"/>
      <c r="G27" s="53">
        <f t="shared" si="0"/>
        <v>0</v>
      </c>
    </row>
    <row r="28" spans="2:7" ht="14.4" x14ac:dyDescent="0.3">
      <c r="B28" s="32"/>
      <c r="C28" s="32"/>
      <c r="D28" s="32"/>
      <c r="E28" s="51"/>
      <c r="F28" s="52"/>
      <c r="G28" s="53">
        <f t="shared" si="0"/>
        <v>0</v>
      </c>
    </row>
    <row r="29" spans="2:7" ht="14.4" x14ac:dyDescent="0.3">
      <c r="B29" s="32"/>
      <c r="C29" s="32"/>
      <c r="D29" s="32"/>
      <c r="E29" s="51"/>
      <c r="F29" s="52"/>
      <c r="G29" s="53">
        <f t="shared" si="0"/>
        <v>0</v>
      </c>
    </row>
    <row r="30" spans="2:7" ht="14.4" x14ac:dyDescent="0.3"/>
    <row r="31" spans="2:7" ht="14.4" x14ac:dyDescent="0.3">
      <c r="E31" s="155" t="s">
        <v>18</v>
      </c>
      <c r="F31" s="137"/>
      <c r="G31" s="26">
        <f>SUM(G22:G29)</f>
        <v>0</v>
      </c>
    </row>
    <row r="32" spans="2:7" ht="14.4" x14ac:dyDescent="0.3"/>
    <row r="33" spans="2:8" ht="14.4" x14ac:dyDescent="0.3">
      <c r="B33" s="145" t="s">
        <v>19</v>
      </c>
      <c r="C33" s="145"/>
      <c r="D33" s="145"/>
      <c r="E33" s="145"/>
      <c r="F33" s="146">
        <f>SUM(G16+G17+G31)</f>
        <v>315199.99699999997</v>
      </c>
      <c r="G33" s="146"/>
    </row>
    <row r="34" spans="2:8" ht="14.4" x14ac:dyDescent="0.3">
      <c r="B34" s="131"/>
      <c r="C34" s="130"/>
      <c r="D34" s="130"/>
      <c r="E34" s="134"/>
      <c r="F34" s="130"/>
    </row>
    <row r="35" spans="2:8" ht="14.4" x14ac:dyDescent="0.3">
      <c r="B35" s="24"/>
      <c r="C35" s="21"/>
      <c r="D35" s="21"/>
      <c r="E35" s="44"/>
      <c r="F35" s="21"/>
    </row>
    <row r="36" spans="2:8" ht="14.4" x14ac:dyDescent="0.3">
      <c r="B36" s="135" t="s">
        <v>20</v>
      </c>
      <c r="C36" s="136"/>
      <c r="D36" s="136"/>
      <c r="E36" s="136"/>
      <c r="F36" s="136"/>
      <c r="G36" s="137"/>
    </row>
    <row r="37" spans="2:8" ht="14.4" x14ac:dyDescent="0.3">
      <c r="G37" s="45"/>
    </row>
    <row r="38" spans="2:8" ht="15" customHeight="1" x14ac:dyDescent="0.3">
      <c r="B38" s="140" t="s">
        <v>78</v>
      </c>
      <c r="C38" s="140"/>
      <c r="D38" s="140"/>
      <c r="E38" s="140"/>
      <c r="F38" s="140"/>
      <c r="G38" s="140"/>
      <c r="H38" s="140"/>
    </row>
    <row r="39" spans="2:8" ht="14.4" x14ac:dyDescent="0.3">
      <c r="B39" s="140"/>
      <c r="C39" s="140"/>
      <c r="D39" s="140"/>
      <c r="E39" s="140"/>
      <c r="F39" s="140"/>
      <c r="G39" s="140"/>
      <c r="H39" s="140"/>
    </row>
    <row r="40" spans="2:8" ht="14.4" x14ac:dyDescent="0.3">
      <c r="B40" s="140"/>
      <c r="C40" s="140"/>
      <c r="D40" s="140"/>
      <c r="E40" s="140"/>
      <c r="F40" s="140"/>
      <c r="G40" s="140"/>
      <c r="H40" s="140"/>
    </row>
    <row r="41" spans="2:8" ht="14.4" x14ac:dyDescent="0.3">
      <c r="B41" s="24"/>
      <c r="C41" s="21"/>
      <c r="D41" s="21"/>
      <c r="E41" s="44"/>
      <c r="F41" s="21"/>
    </row>
    <row r="42" spans="2:8" ht="14.4" x14ac:dyDescent="0.3">
      <c r="B42" s="138" t="s">
        <v>79</v>
      </c>
      <c r="C42" s="138"/>
      <c r="D42" s="138"/>
      <c r="E42" s="138"/>
      <c r="F42" s="141">
        <v>210400</v>
      </c>
      <c r="G42" s="142"/>
    </row>
    <row r="43" spans="2:8" ht="14.4" x14ac:dyDescent="0.3">
      <c r="B43" s="138" t="s">
        <v>80</v>
      </c>
      <c r="C43" s="138"/>
      <c r="D43" s="138"/>
      <c r="E43" s="138"/>
      <c r="F43" s="141">
        <v>32762</v>
      </c>
      <c r="G43" s="142"/>
    </row>
    <row r="44" spans="2:8" ht="14.4" x14ac:dyDescent="0.3">
      <c r="B44" s="138" t="s">
        <v>81</v>
      </c>
      <c r="C44" s="138"/>
      <c r="D44" s="138"/>
      <c r="E44" s="138"/>
      <c r="F44" s="143">
        <f>+F42+F43</f>
        <v>243162</v>
      </c>
      <c r="G44" s="144"/>
    </row>
    <row r="45" spans="2:8" ht="14.4" x14ac:dyDescent="0.3"/>
    <row r="46" spans="2:8" ht="14.4" x14ac:dyDescent="0.3">
      <c r="B46" s="145" t="s">
        <v>17</v>
      </c>
      <c r="C46" s="145"/>
      <c r="D46" s="145"/>
      <c r="E46" s="145"/>
      <c r="F46" s="146">
        <f>+F33-F44</f>
        <v>72037.996999999974</v>
      </c>
      <c r="G46" s="146"/>
    </row>
    <row r="47" spans="2:8" ht="14.4" x14ac:dyDescent="0.3"/>
    <row r="48" spans="2:8" ht="14.4" x14ac:dyDescent="0.3">
      <c r="B48" s="139"/>
      <c r="C48" s="139"/>
      <c r="D48" s="139"/>
      <c r="E48" s="139"/>
      <c r="F48" s="139"/>
      <c r="G48" s="139"/>
    </row>
    <row r="49" spans="2:9" ht="15" customHeight="1" x14ac:dyDescent="0.3">
      <c r="B49" s="140" t="s">
        <v>90</v>
      </c>
      <c r="C49" s="140"/>
      <c r="D49" s="140"/>
      <c r="E49" s="140"/>
      <c r="F49" s="140"/>
      <c r="G49" s="140"/>
      <c r="H49" s="140"/>
      <c r="I49" s="33"/>
    </row>
    <row r="50" spans="2:9" ht="14.4" x14ac:dyDescent="0.3">
      <c r="B50" s="140"/>
      <c r="C50" s="140"/>
      <c r="D50" s="140"/>
      <c r="E50" s="140"/>
      <c r="F50" s="140"/>
      <c r="G50" s="140"/>
      <c r="H50" s="140"/>
      <c r="I50" s="33"/>
    </row>
    <row r="51" spans="2:9" ht="66" customHeight="1" x14ac:dyDescent="0.3">
      <c r="B51" s="140"/>
      <c r="C51" s="140"/>
      <c r="D51" s="140"/>
      <c r="E51" s="140"/>
      <c r="F51" s="140"/>
      <c r="G51" s="140"/>
      <c r="H51" s="14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9" t="s">
        <v>112</v>
      </c>
      <c r="D56" s="130"/>
      <c r="E56" s="130"/>
      <c r="F56" s="130"/>
    </row>
    <row r="57" spans="2:9" ht="14.4" x14ac:dyDescent="0.3">
      <c r="D57" s="131" t="s">
        <v>113</v>
      </c>
      <c r="E57" s="132"/>
    </row>
    <row r="58" spans="2:9" ht="14.4" x14ac:dyDescent="0.3">
      <c r="C58" s="133" t="s">
        <v>114</v>
      </c>
      <c r="D58" s="132"/>
      <c r="E58" s="132"/>
      <c r="F58" s="132"/>
    </row>
    <row r="59" spans="2:9" ht="14.4" x14ac:dyDescent="0.3">
      <c r="B59" s="131" t="s">
        <v>23</v>
      </c>
      <c r="C59" s="132"/>
      <c r="D59" s="132"/>
      <c r="E59" s="132"/>
      <c r="F59" s="132"/>
      <c r="G59" s="132"/>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09375" defaultRowHeight="15" customHeight="1" x14ac:dyDescent="0.3"/>
  <cols>
    <col min="1" max="1" width="4.88671875" style="13" customWidth="1"/>
    <col min="2" max="7" width="13.109375" style="13" customWidth="1"/>
    <col min="8" max="26" width="9.44140625" style="13" customWidth="1"/>
    <col min="27" max="16384" width="15.109375" style="13"/>
  </cols>
  <sheetData>
    <row r="1" spans="2:8" ht="14.4" x14ac:dyDescent="0.3">
      <c r="B1" s="13" t="s">
        <v>121</v>
      </c>
    </row>
    <row r="2" spans="2:8" ht="14.4" x14ac:dyDescent="0.3"/>
    <row r="3" spans="2:8" ht="14.4" x14ac:dyDescent="0.3">
      <c r="B3" s="13" t="s">
        <v>0</v>
      </c>
      <c r="D3" s="34">
        <v>8</v>
      </c>
    </row>
    <row r="4" spans="2:8" ht="14.4" x14ac:dyDescent="0.3"/>
    <row r="5" spans="2:8" ht="14.4" x14ac:dyDescent="0.3">
      <c r="D5" s="131" t="s">
        <v>1</v>
      </c>
      <c r="E5" s="132"/>
    </row>
    <row r="6" spans="2:8" ht="14.4" x14ac:dyDescent="0.3">
      <c r="D6" s="131" t="s">
        <v>2</v>
      </c>
      <c r="E6" s="132"/>
    </row>
    <row r="7" spans="2:8" ht="14.4" x14ac:dyDescent="0.3"/>
    <row r="8" spans="2:8" ht="14.4" x14ac:dyDescent="0.3">
      <c r="D8" s="131" t="s">
        <v>3</v>
      </c>
      <c r="E8" s="132"/>
    </row>
    <row r="9" spans="2:8" ht="14.4" x14ac:dyDescent="0.3">
      <c r="C9" s="129" t="s">
        <v>104</v>
      </c>
      <c r="D9" s="130"/>
      <c r="E9" s="130"/>
      <c r="F9" s="130"/>
    </row>
    <row r="10" spans="2:8" ht="14.4" x14ac:dyDescent="0.3">
      <c r="D10" s="131" t="s">
        <v>105</v>
      </c>
      <c r="E10" s="132"/>
    </row>
    <row r="11" spans="2:8" ht="14.4" x14ac:dyDescent="0.3">
      <c r="D11" s="13" t="s">
        <v>115</v>
      </c>
    </row>
    <row r="12" spans="2:8" ht="14.4" x14ac:dyDescent="0.3"/>
    <row r="13" spans="2:8" ht="15" customHeight="1" x14ac:dyDescent="0.3">
      <c r="B13" s="147" t="s">
        <v>123</v>
      </c>
      <c r="C13" s="147"/>
      <c r="D13" s="147"/>
      <c r="E13" s="147"/>
      <c r="F13" s="147"/>
      <c r="G13" s="147"/>
      <c r="H13" s="147"/>
    </row>
    <row r="14" spans="2:8" ht="14.4" x14ac:dyDescent="0.3">
      <c r="B14" s="147"/>
      <c r="C14" s="147"/>
      <c r="D14" s="147"/>
      <c r="E14" s="147"/>
      <c r="F14" s="147"/>
      <c r="G14" s="147"/>
      <c r="H14" s="147"/>
    </row>
    <row r="15" spans="2:8" ht="14.4" x14ac:dyDescent="0.3"/>
    <row r="16" spans="2:8" ht="14.4" x14ac:dyDescent="0.3">
      <c r="B16" s="152" t="s">
        <v>8</v>
      </c>
      <c r="C16" s="153"/>
      <c r="D16" s="153"/>
      <c r="E16" s="35">
        <v>18</v>
      </c>
      <c r="F16" s="36" t="s">
        <v>10</v>
      </c>
      <c r="G16" s="37">
        <f>SUM(E16*23333.333)</f>
        <v>419999.99399999995</v>
      </c>
      <c r="H16" s="38"/>
    </row>
    <row r="17" spans="2:7" ht="14.4" x14ac:dyDescent="0.3">
      <c r="B17" s="148" t="s">
        <v>83</v>
      </c>
      <c r="C17" s="149"/>
      <c r="D17" s="149"/>
      <c r="E17" s="150"/>
      <c r="F17" s="151"/>
      <c r="G17" s="53">
        <v>105200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32" t="s">
        <v>77</v>
      </c>
      <c r="C22" s="65">
        <v>15243</v>
      </c>
      <c r="D22" s="65">
        <v>17829</v>
      </c>
      <c r="E22" s="64">
        <v>85000</v>
      </c>
      <c r="F22" s="52">
        <v>2</v>
      </c>
      <c r="G22" s="53">
        <f>E22*F22</f>
        <v>170000</v>
      </c>
    </row>
    <row r="23" spans="2:7" ht="14.4" x14ac:dyDescent="0.3">
      <c r="B23" s="32" t="s">
        <v>77</v>
      </c>
      <c r="C23" s="54">
        <v>15258</v>
      </c>
      <c r="D23" s="54">
        <v>17853</v>
      </c>
      <c r="E23" s="64">
        <v>330000</v>
      </c>
      <c r="F23" s="52">
        <v>2</v>
      </c>
      <c r="G23" s="53">
        <f t="shared" ref="G23:G29" si="0">E23*F23</f>
        <v>660000</v>
      </c>
    </row>
    <row r="24" spans="2:7" ht="14.4" x14ac:dyDescent="0.3">
      <c r="B24" s="32" t="s">
        <v>122</v>
      </c>
      <c r="C24" s="65"/>
      <c r="D24" s="65"/>
      <c r="E24" s="64">
        <v>7500</v>
      </c>
      <c r="F24" s="52">
        <v>11</v>
      </c>
      <c r="G24" s="53">
        <f t="shared" si="0"/>
        <v>82500</v>
      </c>
    </row>
    <row r="25" spans="2:7" ht="14.4" x14ac:dyDescent="0.3">
      <c r="B25" s="32"/>
      <c r="C25" s="59"/>
      <c r="D25" s="59"/>
      <c r="E25" s="64"/>
      <c r="F25" s="52"/>
      <c r="G25" s="53">
        <f t="shared" si="0"/>
        <v>0</v>
      </c>
    </row>
    <row r="26" spans="2:7" ht="14.4" x14ac:dyDescent="0.3">
      <c r="B26" s="32"/>
      <c r="C26" s="59"/>
      <c r="D26" s="59"/>
      <c r="E26" s="64"/>
      <c r="F26" s="52"/>
      <c r="G26" s="53">
        <f t="shared" si="0"/>
        <v>0</v>
      </c>
    </row>
    <row r="27" spans="2:7" ht="14.4" x14ac:dyDescent="0.3">
      <c r="B27" s="32"/>
      <c r="C27" s="59"/>
      <c r="D27" s="59"/>
      <c r="E27" s="64"/>
      <c r="F27" s="52"/>
      <c r="G27" s="53">
        <f t="shared" si="0"/>
        <v>0</v>
      </c>
    </row>
    <row r="28" spans="2:7" ht="14.4" x14ac:dyDescent="0.3">
      <c r="B28" s="63"/>
      <c r="C28" s="32"/>
      <c r="D28" s="32"/>
      <c r="E28" s="51"/>
      <c r="F28" s="52"/>
      <c r="G28" s="53">
        <f t="shared" si="0"/>
        <v>0</v>
      </c>
    </row>
    <row r="29" spans="2:7" ht="14.4" x14ac:dyDescent="0.3">
      <c r="B29" s="32"/>
      <c r="C29" s="32"/>
      <c r="D29" s="32"/>
      <c r="E29" s="51"/>
      <c r="F29" s="52"/>
      <c r="G29" s="53">
        <f t="shared" si="0"/>
        <v>0</v>
      </c>
    </row>
    <row r="30" spans="2:7" ht="14.4" x14ac:dyDescent="0.3"/>
    <row r="31" spans="2:7" ht="14.4" x14ac:dyDescent="0.3">
      <c r="E31" s="155" t="s">
        <v>18</v>
      </c>
      <c r="F31" s="137"/>
      <c r="G31" s="26">
        <f>SUM(G22:G29)</f>
        <v>912500</v>
      </c>
    </row>
    <row r="32" spans="2:7" ht="14.4" x14ac:dyDescent="0.3"/>
    <row r="33" spans="2:8" ht="14.4" x14ac:dyDescent="0.3">
      <c r="B33" s="145" t="s">
        <v>19</v>
      </c>
      <c r="C33" s="145"/>
      <c r="D33" s="145"/>
      <c r="E33" s="145"/>
      <c r="F33" s="146">
        <f>SUM(G16+G17+G31)</f>
        <v>1437699.9939999999</v>
      </c>
      <c r="G33" s="146"/>
    </row>
    <row r="34" spans="2:8" ht="14.4" x14ac:dyDescent="0.3">
      <c r="B34" s="131"/>
      <c r="C34" s="130"/>
      <c r="D34" s="130"/>
      <c r="E34" s="134"/>
      <c r="F34" s="130"/>
    </row>
    <row r="35" spans="2:8" ht="14.4" x14ac:dyDescent="0.3">
      <c r="B35" s="24"/>
      <c r="C35" s="21"/>
      <c r="D35" s="21"/>
      <c r="E35" s="44"/>
      <c r="F35" s="21"/>
    </row>
    <row r="36" spans="2:8" ht="14.4" x14ac:dyDescent="0.3">
      <c r="B36" s="135" t="s">
        <v>20</v>
      </c>
      <c r="C36" s="136"/>
      <c r="D36" s="136"/>
      <c r="E36" s="136"/>
      <c r="F36" s="136"/>
      <c r="G36" s="137"/>
    </row>
    <row r="37" spans="2:8" ht="14.4" x14ac:dyDescent="0.3">
      <c r="G37" s="45"/>
    </row>
    <row r="38" spans="2:8" ht="15" customHeight="1" x14ac:dyDescent="0.3">
      <c r="B38" s="140" t="s">
        <v>78</v>
      </c>
      <c r="C38" s="140"/>
      <c r="D38" s="140"/>
      <c r="E38" s="140"/>
      <c r="F38" s="140"/>
      <c r="G38" s="140"/>
      <c r="H38" s="140"/>
    </row>
    <row r="39" spans="2:8" ht="14.4" x14ac:dyDescent="0.3">
      <c r="B39" s="140"/>
      <c r="C39" s="140"/>
      <c r="D39" s="140"/>
      <c r="E39" s="140"/>
      <c r="F39" s="140"/>
      <c r="G39" s="140"/>
      <c r="H39" s="140"/>
    </row>
    <row r="40" spans="2:8" ht="14.4" x14ac:dyDescent="0.3">
      <c r="B40" s="140"/>
      <c r="C40" s="140"/>
      <c r="D40" s="140"/>
      <c r="E40" s="140"/>
      <c r="F40" s="140"/>
      <c r="G40" s="140"/>
      <c r="H40" s="140"/>
    </row>
    <row r="41" spans="2:8" ht="14.4" x14ac:dyDescent="0.3">
      <c r="B41" s="24"/>
      <c r="C41" s="21"/>
      <c r="D41" s="21"/>
      <c r="E41" s="44"/>
      <c r="F41" s="21"/>
    </row>
    <row r="42" spans="2:8" ht="14.4" x14ac:dyDescent="0.3">
      <c r="B42" s="138" t="s">
        <v>79</v>
      </c>
      <c r="C42" s="138"/>
      <c r="D42" s="138"/>
      <c r="E42" s="138"/>
      <c r="F42" s="141">
        <v>210400</v>
      </c>
      <c r="G42" s="142"/>
    </row>
    <row r="43" spans="2:8" ht="14.4" x14ac:dyDescent="0.3">
      <c r="B43" s="138" t="s">
        <v>80</v>
      </c>
      <c r="C43" s="138"/>
      <c r="D43" s="138"/>
      <c r="E43" s="138"/>
      <c r="F43" s="141">
        <v>34968</v>
      </c>
      <c r="G43" s="142"/>
    </row>
    <row r="44" spans="2:8" ht="14.4" x14ac:dyDescent="0.3">
      <c r="B44" s="138" t="s">
        <v>81</v>
      </c>
      <c r="C44" s="138"/>
      <c r="D44" s="138"/>
      <c r="E44" s="138"/>
      <c r="F44" s="143">
        <f>+F42+F43</f>
        <v>245368</v>
      </c>
      <c r="G44" s="144"/>
    </row>
    <row r="45" spans="2:8" ht="14.4" x14ac:dyDescent="0.3"/>
    <row r="46" spans="2:8" ht="14.4" x14ac:dyDescent="0.3">
      <c r="B46" s="145" t="s">
        <v>17</v>
      </c>
      <c r="C46" s="145"/>
      <c r="D46" s="145"/>
      <c r="E46" s="145"/>
      <c r="F46" s="146">
        <f>+F33-F44</f>
        <v>1192331.9939999999</v>
      </c>
      <c r="G46" s="146"/>
    </row>
    <row r="47" spans="2:8" ht="14.4" x14ac:dyDescent="0.3"/>
    <row r="48" spans="2:8" ht="14.4" x14ac:dyDescent="0.3">
      <c r="B48" s="139"/>
      <c r="C48" s="139"/>
      <c r="D48" s="139"/>
      <c r="E48" s="139"/>
      <c r="F48" s="139"/>
      <c r="G48" s="139"/>
    </row>
    <row r="49" spans="2:9" ht="15" customHeight="1" x14ac:dyDescent="0.3">
      <c r="B49" s="140" t="s">
        <v>90</v>
      </c>
      <c r="C49" s="140"/>
      <c r="D49" s="140"/>
      <c r="E49" s="140"/>
      <c r="F49" s="140"/>
      <c r="G49" s="140"/>
      <c r="H49" s="140"/>
      <c r="I49" s="33"/>
    </row>
    <row r="50" spans="2:9" ht="14.4" x14ac:dyDescent="0.3">
      <c r="B50" s="140"/>
      <c r="C50" s="140"/>
      <c r="D50" s="140"/>
      <c r="E50" s="140"/>
      <c r="F50" s="140"/>
      <c r="G50" s="140"/>
      <c r="H50" s="140"/>
      <c r="I50" s="33"/>
    </row>
    <row r="51" spans="2:9" ht="66" customHeight="1" x14ac:dyDescent="0.3">
      <c r="B51" s="140"/>
      <c r="C51" s="140"/>
      <c r="D51" s="140"/>
      <c r="E51" s="140"/>
      <c r="F51" s="140"/>
      <c r="G51" s="140"/>
      <c r="H51" s="140"/>
      <c r="I51" s="33"/>
    </row>
    <row r="52" spans="2:9" ht="14.4" x14ac:dyDescent="0.3">
      <c r="B52" s="33"/>
      <c r="C52" s="33"/>
      <c r="D52" s="33"/>
      <c r="E52" s="33"/>
      <c r="F52" s="33"/>
      <c r="G52" s="33"/>
      <c r="H52" s="33"/>
    </row>
    <row r="53" spans="2:9" ht="14.4" x14ac:dyDescent="0.3">
      <c r="B53" s="33"/>
      <c r="C53" s="33"/>
      <c r="D53" s="33"/>
      <c r="E53" s="33"/>
      <c r="F53" s="33"/>
      <c r="G53" s="33"/>
      <c r="H53" s="33"/>
    </row>
    <row r="54" spans="2:9" ht="14.4" x14ac:dyDescent="0.3">
      <c r="B54" s="33"/>
      <c r="C54" s="33"/>
      <c r="D54" s="33"/>
      <c r="E54" s="33"/>
      <c r="F54" s="33"/>
      <c r="G54" s="33"/>
      <c r="H54" s="33"/>
    </row>
    <row r="55" spans="2:9" ht="14.4" x14ac:dyDescent="0.3">
      <c r="B55" s="33"/>
      <c r="C55" s="33"/>
      <c r="D55" s="33"/>
      <c r="E55" s="33"/>
      <c r="F55" s="33"/>
      <c r="G55" s="33"/>
      <c r="H55" s="33"/>
    </row>
    <row r="56" spans="2:9" ht="14.4" x14ac:dyDescent="0.3">
      <c r="C56" s="129" t="s">
        <v>104</v>
      </c>
      <c r="D56" s="130"/>
      <c r="E56" s="130"/>
      <c r="F56" s="130"/>
    </row>
    <row r="57" spans="2:9" ht="14.4" x14ac:dyDescent="0.3">
      <c r="D57" s="131" t="s">
        <v>105</v>
      </c>
      <c r="E57" s="132"/>
    </row>
    <row r="58" spans="2:9" ht="14.4" x14ac:dyDescent="0.3">
      <c r="C58" s="133" t="s">
        <v>106</v>
      </c>
      <c r="D58" s="132"/>
      <c r="E58" s="132"/>
      <c r="F58" s="132"/>
    </row>
    <row r="59" spans="2:9" ht="14.4" x14ac:dyDescent="0.3">
      <c r="B59" s="131" t="s">
        <v>23</v>
      </c>
      <c r="C59" s="132"/>
      <c r="D59" s="132"/>
      <c r="E59" s="132"/>
      <c r="F59" s="132"/>
      <c r="G59" s="132"/>
    </row>
    <row r="60" spans="2:9" ht="14.4" x14ac:dyDescent="0.3"/>
    <row r="61" spans="2:9" ht="14.4" x14ac:dyDescent="0.3"/>
    <row r="62" spans="2:9" ht="14.4" x14ac:dyDescent="0.3"/>
    <row r="63" spans="2:9" ht="14.4" x14ac:dyDescent="0.3"/>
    <row r="64" spans="2:9"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09375" defaultRowHeight="15" customHeight="1" x14ac:dyDescent="0.3"/>
  <cols>
    <col min="1" max="1" width="4.88671875" style="13" customWidth="1"/>
    <col min="2" max="7" width="13.109375" style="13" customWidth="1"/>
    <col min="8" max="26" width="9.44140625" style="13" customWidth="1"/>
    <col min="27" max="16384" width="15.109375" style="13"/>
  </cols>
  <sheetData>
    <row r="1" spans="2:8" ht="14.4" x14ac:dyDescent="0.3">
      <c r="B1" s="13" t="s">
        <v>130</v>
      </c>
    </row>
    <row r="2" spans="2:8" ht="14.4" x14ac:dyDescent="0.3"/>
    <row r="3" spans="2:8" ht="14.4" x14ac:dyDescent="0.3">
      <c r="B3" s="13" t="s">
        <v>0</v>
      </c>
      <c r="D3" s="34">
        <v>5</v>
      </c>
    </row>
    <row r="4" spans="2:8" ht="14.4" x14ac:dyDescent="0.3"/>
    <row r="5" spans="2:8" ht="14.4" x14ac:dyDescent="0.3">
      <c r="D5" s="131" t="s">
        <v>1</v>
      </c>
      <c r="E5" s="132"/>
    </row>
    <row r="6" spans="2:8" ht="14.4" x14ac:dyDescent="0.3">
      <c r="D6" s="131" t="s">
        <v>2</v>
      </c>
      <c r="E6" s="132"/>
    </row>
    <row r="7" spans="2:8" ht="14.4" x14ac:dyDescent="0.3"/>
    <row r="8" spans="2:8" ht="14.4" x14ac:dyDescent="0.3">
      <c r="D8" s="131" t="s">
        <v>3</v>
      </c>
      <c r="E8" s="132"/>
    </row>
    <row r="9" spans="2:8" ht="14.4" x14ac:dyDescent="0.3">
      <c r="C9" s="129" t="s">
        <v>126</v>
      </c>
      <c r="D9" s="130"/>
      <c r="E9" s="130"/>
      <c r="F9" s="130"/>
    </row>
    <row r="10" spans="2:8" ht="14.4" x14ac:dyDescent="0.3">
      <c r="D10" s="131" t="s">
        <v>127</v>
      </c>
      <c r="E10" s="132"/>
    </row>
    <row r="11" spans="2:8" ht="14.4" x14ac:dyDescent="0.3">
      <c r="D11" s="13" t="s">
        <v>128</v>
      </c>
    </row>
    <row r="12" spans="2:8" ht="14.4" x14ac:dyDescent="0.3"/>
    <row r="13" spans="2:8" ht="15" customHeight="1" x14ac:dyDescent="0.3">
      <c r="B13" s="147" t="s">
        <v>131</v>
      </c>
      <c r="C13" s="147"/>
      <c r="D13" s="147"/>
      <c r="E13" s="147"/>
      <c r="F13" s="147"/>
      <c r="G13" s="147"/>
      <c r="H13" s="147"/>
    </row>
    <row r="14" spans="2:8" ht="14.4" x14ac:dyDescent="0.3">
      <c r="B14" s="147"/>
      <c r="C14" s="147"/>
      <c r="D14" s="147"/>
      <c r="E14" s="147"/>
      <c r="F14" s="147"/>
      <c r="G14" s="147"/>
      <c r="H14" s="147"/>
    </row>
    <row r="15" spans="2:8" ht="14.4" x14ac:dyDescent="0.3"/>
    <row r="16" spans="2:8" ht="14.4" x14ac:dyDescent="0.3">
      <c r="B16" s="152" t="s">
        <v>8</v>
      </c>
      <c r="C16" s="153"/>
      <c r="D16" s="153"/>
      <c r="E16" s="35">
        <v>30</v>
      </c>
      <c r="F16" s="36" t="s">
        <v>10</v>
      </c>
      <c r="G16" s="37">
        <v>770000</v>
      </c>
      <c r="H16" s="38"/>
    </row>
    <row r="17" spans="2:7" ht="14.4" x14ac:dyDescent="0.3">
      <c r="B17" s="148" t="s">
        <v>83</v>
      </c>
      <c r="C17" s="149"/>
      <c r="D17" s="149"/>
      <c r="E17" s="150"/>
      <c r="F17" s="151"/>
      <c r="G17" s="53">
        <v>111500</v>
      </c>
    </row>
    <row r="18" spans="2:7" ht="14.4" x14ac:dyDescent="0.3">
      <c r="B18" s="24"/>
      <c r="C18" s="21"/>
      <c r="D18" s="21"/>
      <c r="E18" s="24"/>
      <c r="F18" s="24"/>
    </row>
    <row r="19" spans="2:7" ht="14.4" x14ac:dyDescent="0.3">
      <c r="B19" s="148" t="s">
        <v>11</v>
      </c>
      <c r="C19" s="148"/>
      <c r="D19" s="148"/>
      <c r="E19" s="148"/>
      <c r="F19" s="148"/>
      <c r="G19" s="148"/>
    </row>
    <row r="20" spans="2:7" ht="30" customHeight="1" x14ac:dyDescent="0.3">
      <c r="B20" s="49" t="s">
        <v>76</v>
      </c>
      <c r="C20" s="50" t="s">
        <v>13</v>
      </c>
      <c r="D20" s="50" t="s">
        <v>14</v>
      </c>
      <c r="E20" s="50" t="s">
        <v>15</v>
      </c>
      <c r="F20" s="50" t="s">
        <v>16</v>
      </c>
      <c r="G20" s="50" t="s">
        <v>17</v>
      </c>
    </row>
    <row r="21" spans="2:7" ht="14.4" x14ac:dyDescent="0.3">
      <c r="B21" s="154"/>
      <c r="C21" s="153"/>
      <c r="D21" s="153"/>
      <c r="E21" s="153"/>
      <c r="F21" s="153"/>
      <c r="G21" s="153"/>
    </row>
    <row r="22" spans="2:7" ht="14.4" x14ac:dyDescent="0.3">
      <c r="B22" s="85" t="s">
        <v>77</v>
      </c>
      <c r="C22" s="91">
        <v>15759</v>
      </c>
      <c r="D22" s="91">
        <v>18736</v>
      </c>
      <c r="E22" s="86">
        <v>112000</v>
      </c>
      <c r="F22" s="52">
        <v>2</v>
      </c>
      <c r="G22" s="53">
        <f>E22*F22</f>
        <v>224000</v>
      </c>
    </row>
    <row r="23" spans="2:7" ht="14.4" x14ac:dyDescent="0.3">
      <c r="B23" s="87" t="s">
        <v>125</v>
      </c>
      <c r="C23" s="88"/>
      <c r="D23" s="88"/>
      <c r="E23" s="86">
        <v>15000</v>
      </c>
      <c r="F23" s="52">
        <v>3</v>
      </c>
      <c r="G23" s="53">
        <f>E23*F23</f>
        <v>45000</v>
      </c>
    </row>
    <row r="24" spans="2:7" ht="14.4" x14ac:dyDescent="0.3">
      <c r="B24" s="32" t="s">
        <v>132</v>
      </c>
      <c r="C24" s="90">
        <v>7802</v>
      </c>
      <c r="D24" s="90">
        <v>18755</v>
      </c>
      <c r="E24" s="89">
        <v>75000</v>
      </c>
      <c r="F24" s="52">
        <v>0.6</v>
      </c>
      <c r="G24" s="53">
        <f>E24*F24</f>
        <v>45000</v>
      </c>
    </row>
    <row r="25" spans="2:7" ht="14.4" x14ac:dyDescent="0.3">
      <c r="B25" s="32"/>
      <c r="C25" s="32"/>
      <c r="D25" s="32"/>
      <c r="E25" s="51"/>
      <c r="F25" s="52"/>
      <c r="G25" s="53">
        <f>E25*F25</f>
        <v>0</v>
      </c>
    </row>
    <row r="26" spans="2:7" ht="14.4" x14ac:dyDescent="0.3">
      <c r="B26" s="32"/>
      <c r="C26" s="32"/>
      <c r="D26" s="32"/>
      <c r="E26" s="51"/>
      <c r="F26" s="52"/>
      <c r="G26" s="53">
        <f>E26*F26</f>
        <v>0</v>
      </c>
    </row>
    <row r="27" spans="2:7" ht="14.4" x14ac:dyDescent="0.3"/>
    <row r="28" spans="2:7" ht="14.4" x14ac:dyDescent="0.3">
      <c r="E28" s="155" t="s">
        <v>18</v>
      </c>
      <c r="F28" s="137"/>
      <c r="G28" s="26">
        <f>SUM(G22:G26)</f>
        <v>314000</v>
      </c>
    </row>
    <row r="29" spans="2:7" ht="14.4" x14ac:dyDescent="0.3"/>
    <row r="30" spans="2:7" ht="14.4" x14ac:dyDescent="0.3">
      <c r="B30" s="145" t="s">
        <v>19</v>
      </c>
      <c r="C30" s="145"/>
      <c r="D30" s="145"/>
      <c r="E30" s="145"/>
      <c r="F30" s="146">
        <f>SUM(G16+G17+G28)</f>
        <v>1195500</v>
      </c>
      <c r="G30" s="146"/>
    </row>
    <row r="31" spans="2:7" ht="14.4" x14ac:dyDescent="0.3">
      <c r="B31" s="131"/>
      <c r="C31" s="130"/>
      <c r="D31" s="130"/>
      <c r="E31" s="134"/>
      <c r="F31" s="130"/>
    </row>
    <row r="32" spans="2:7" ht="14.4" x14ac:dyDescent="0.3">
      <c r="B32" s="24"/>
      <c r="C32" s="21"/>
      <c r="D32" s="21"/>
      <c r="E32" s="44"/>
      <c r="F32" s="21"/>
    </row>
    <row r="33" spans="2:9" ht="14.4" x14ac:dyDescent="0.3">
      <c r="B33" s="135" t="s">
        <v>20</v>
      </c>
      <c r="C33" s="136"/>
      <c r="D33" s="136"/>
      <c r="E33" s="136"/>
      <c r="F33" s="136"/>
      <c r="G33" s="137"/>
    </row>
    <row r="34" spans="2:9" ht="14.4" x14ac:dyDescent="0.3">
      <c r="G34" s="45"/>
    </row>
    <row r="35" spans="2:9" ht="15" customHeight="1" x14ac:dyDescent="0.3">
      <c r="B35" s="140" t="s">
        <v>78</v>
      </c>
      <c r="C35" s="140"/>
      <c r="D35" s="140"/>
      <c r="E35" s="140"/>
      <c r="F35" s="140"/>
      <c r="G35" s="140"/>
      <c r="H35" s="140"/>
    </row>
    <row r="36" spans="2:9" ht="14.4" x14ac:dyDescent="0.3">
      <c r="B36" s="140"/>
      <c r="C36" s="140"/>
      <c r="D36" s="140"/>
      <c r="E36" s="140"/>
      <c r="F36" s="140"/>
      <c r="G36" s="140"/>
      <c r="H36" s="140"/>
    </row>
    <row r="37" spans="2:9" ht="14.4" x14ac:dyDescent="0.3">
      <c r="B37" s="140"/>
      <c r="C37" s="140"/>
      <c r="D37" s="140"/>
      <c r="E37" s="140"/>
      <c r="F37" s="140"/>
      <c r="G37" s="140"/>
      <c r="H37" s="140"/>
    </row>
    <row r="38" spans="2:9" ht="14.4" x14ac:dyDescent="0.3">
      <c r="B38" s="24"/>
      <c r="C38" s="21"/>
      <c r="D38" s="21"/>
      <c r="E38" s="44"/>
      <c r="F38" s="21"/>
    </row>
    <row r="39" spans="2:9" ht="14.4" x14ac:dyDescent="0.3">
      <c r="B39" s="138" t="s">
        <v>79</v>
      </c>
      <c r="C39" s="138"/>
      <c r="D39" s="138"/>
      <c r="E39" s="138"/>
      <c r="F39" s="141">
        <v>223000</v>
      </c>
      <c r="G39" s="142"/>
    </row>
    <row r="40" spans="2:9" ht="14.4" x14ac:dyDescent="0.3">
      <c r="B40" s="138" t="s">
        <v>80</v>
      </c>
      <c r="C40" s="138"/>
      <c r="D40" s="138"/>
      <c r="E40" s="138"/>
      <c r="F40" s="141">
        <v>37070</v>
      </c>
      <c r="G40" s="142"/>
    </row>
    <row r="41" spans="2:9" ht="14.4" x14ac:dyDescent="0.3">
      <c r="B41" s="138" t="s">
        <v>81</v>
      </c>
      <c r="C41" s="138"/>
      <c r="D41" s="138"/>
      <c r="E41" s="138"/>
      <c r="F41" s="143">
        <f>SUM(F39:G40)</f>
        <v>260070</v>
      </c>
      <c r="G41" s="144"/>
    </row>
    <row r="42" spans="2:9" ht="14.4" x14ac:dyDescent="0.3"/>
    <row r="43" spans="2:9" ht="14.4" x14ac:dyDescent="0.3">
      <c r="B43" s="145" t="s">
        <v>17</v>
      </c>
      <c r="C43" s="145"/>
      <c r="D43" s="145"/>
      <c r="E43" s="145"/>
      <c r="F43" s="146">
        <f>+F30-F41</f>
        <v>935430</v>
      </c>
      <c r="G43" s="146"/>
    </row>
    <row r="44" spans="2:9" ht="14.4" x14ac:dyDescent="0.3"/>
    <row r="45" spans="2:9" ht="14.4" x14ac:dyDescent="0.3">
      <c r="B45" s="139"/>
      <c r="C45" s="139"/>
      <c r="D45" s="139"/>
      <c r="E45" s="139"/>
      <c r="F45" s="139"/>
      <c r="G45" s="139"/>
    </row>
    <row r="46" spans="2:9" ht="15" customHeight="1" x14ac:dyDescent="0.3">
      <c r="B46" s="140" t="s">
        <v>90</v>
      </c>
      <c r="C46" s="140"/>
      <c r="D46" s="140"/>
      <c r="E46" s="140"/>
      <c r="F46" s="140"/>
      <c r="G46" s="140"/>
      <c r="H46" s="140"/>
      <c r="I46" s="33"/>
    </row>
    <row r="47" spans="2:9" ht="14.4" x14ac:dyDescent="0.3">
      <c r="B47" s="140"/>
      <c r="C47" s="140"/>
      <c r="D47" s="140"/>
      <c r="E47" s="140"/>
      <c r="F47" s="140"/>
      <c r="G47" s="140"/>
      <c r="H47" s="140"/>
      <c r="I47" s="33"/>
    </row>
    <row r="48" spans="2:9" ht="66" customHeight="1" x14ac:dyDescent="0.3">
      <c r="B48" s="140"/>
      <c r="C48" s="140"/>
      <c r="D48" s="140"/>
      <c r="E48" s="140"/>
      <c r="F48" s="140"/>
      <c r="G48" s="140"/>
      <c r="H48" s="140"/>
      <c r="I48" s="33"/>
    </row>
    <row r="49" spans="2:8" ht="14.4" x14ac:dyDescent="0.3">
      <c r="B49" s="33"/>
      <c r="C49" s="33"/>
      <c r="D49" s="33"/>
      <c r="E49" s="33"/>
      <c r="F49" s="33"/>
      <c r="G49" s="33"/>
      <c r="H49" s="33"/>
    </row>
    <row r="50" spans="2:8" ht="14.4" x14ac:dyDescent="0.3">
      <c r="B50" s="33"/>
      <c r="C50" s="33"/>
      <c r="D50" s="33"/>
      <c r="E50" s="33"/>
      <c r="F50" s="33"/>
      <c r="G50" s="33"/>
      <c r="H50" s="33"/>
    </row>
    <row r="51" spans="2:8" ht="14.4" x14ac:dyDescent="0.3">
      <c r="B51" s="33"/>
      <c r="C51" s="33"/>
      <c r="D51" s="33"/>
      <c r="E51" s="33"/>
      <c r="F51" s="33"/>
      <c r="G51" s="33"/>
      <c r="H51" s="33"/>
    </row>
    <row r="52" spans="2:8" ht="14.4" x14ac:dyDescent="0.3">
      <c r="B52" s="33"/>
      <c r="C52" s="33"/>
      <c r="D52" s="33"/>
      <c r="E52" s="33"/>
      <c r="F52" s="33"/>
      <c r="G52" s="33"/>
      <c r="H52" s="33"/>
    </row>
    <row r="53" spans="2:8" ht="14.4" x14ac:dyDescent="0.3">
      <c r="C53" s="129" t="s">
        <v>126</v>
      </c>
      <c r="D53" s="130"/>
      <c r="E53" s="130"/>
      <c r="F53" s="130"/>
    </row>
    <row r="54" spans="2:8" ht="14.4" x14ac:dyDescent="0.3">
      <c r="D54" s="131" t="s">
        <v>127</v>
      </c>
      <c r="E54" s="132"/>
    </row>
    <row r="55" spans="2:8" ht="14.4" x14ac:dyDescent="0.3">
      <c r="C55" s="133" t="s">
        <v>129</v>
      </c>
      <c r="D55" s="132"/>
      <c r="E55" s="132"/>
      <c r="F55" s="132"/>
    </row>
    <row r="56" spans="2:8" ht="14.4" x14ac:dyDescent="0.3">
      <c r="B56" s="131" t="s">
        <v>23</v>
      </c>
      <c r="C56" s="132"/>
      <c r="D56" s="132"/>
      <c r="E56" s="132"/>
      <c r="F56" s="132"/>
      <c r="G56" s="132"/>
    </row>
    <row r="57" spans="2:8" ht="14.4" x14ac:dyDescent="0.3"/>
    <row r="58" spans="2:8" ht="14.4" x14ac:dyDescent="0.3"/>
    <row r="59" spans="2:8" ht="14.4" x14ac:dyDescent="0.3"/>
    <row r="60" spans="2:8" ht="14.4" x14ac:dyDescent="0.3"/>
    <row r="61" spans="2:8" ht="14.4" x14ac:dyDescent="0.3"/>
    <row r="62" spans="2:8" ht="14.4" x14ac:dyDescent="0.3"/>
    <row r="63" spans="2:8" ht="14.4" x14ac:dyDescent="0.3"/>
    <row r="64" spans="2:8"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992"/>
  <sheetViews>
    <sheetView tabSelected="1" workbookViewId="0">
      <selection activeCell="H8" sqref="H8"/>
    </sheetView>
  </sheetViews>
  <sheetFormatPr baseColWidth="10" defaultColWidth="15.109375" defaultRowHeight="13.2" x14ac:dyDescent="0.25"/>
  <cols>
    <col min="1" max="1" width="7.88671875" style="102" customWidth="1"/>
    <col min="2" max="2" width="17.33203125" style="102" customWidth="1"/>
    <col min="3" max="3" width="11.5546875" style="102" customWidth="1"/>
    <col min="4" max="4" width="14.44140625" style="102" bestFit="1" customWidth="1"/>
    <col min="5" max="5" width="7.5546875" style="102" customWidth="1"/>
    <col min="6" max="6" width="6.88671875" style="102" customWidth="1"/>
    <col min="7" max="7" width="10.33203125" style="102" customWidth="1"/>
    <col min="8" max="8" width="13.6640625" style="102" customWidth="1"/>
    <col min="9" max="9" width="16.33203125" style="102" bestFit="1" customWidth="1"/>
    <col min="10" max="10" width="23.44140625" style="102" hidden="1" customWidth="1"/>
    <col min="11" max="11" width="9.44140625" style="102" hidden="1" customWidth="1"/>
    <col min="12" max="12" width="10.44140625" style="102" bestFit="1" customWidth="1"/>
    <col min="13" max="13" width="11" style="102" bestFit="1" customWidth="1"/>
    <col min="14" max="14" width="9.44140625" style="102" customWidth="1"/>
    <col min="15" max="15" width="14.44140625" style="102" bestFit="1" customWidth="1"/>
    <col min="16" max="25" width="9.44140625" style="102" customWidth="1"/>
    <col min="26" max="16384" width="15.109375" style="102"/>
  </cols>
  <sheetData>
    <row r="1" spans="2:9" ht="15" customHeight="1" x14ac:dyDescent="0.25">
      <c r="B1" s="195" t="s">
        <v>172</v>
      </c>
      <c r="C1" s="195"/>
      <c r="D1" s="195"/>
      <c r="E1" s="195"/>
      <c r="F1" s="195"/>
      <c r="G1" s="195"/>
      <c r="H1" s="195"/>
      <c r="I1" s="195"/>
    </row>
    <row r="2" spans="2:9" ht="13.8" thickBot="1" x14ac:dyDescent="0.3"/>
    <row r="3" spans="2:9" ht="13.8" thickBot="1" x14ac:dyDescent="0.3">
      <c r="B3" s="102" t="s">
        <v>0</v>
      </c>
      <c r="D3" s="110">
        <v>22</v>
      </c>
    </row>
    <row r="5" spans="2:9" ht="15.6" x14ac:dyDescent="0.3">
      <c r="C5" s="228" t="s">
        <v>161</v>
      </c>
      <c r="D5" s="228"/>
      <c r="E5" s="228"/>
      <c r="F5" s="228"/>
    </row>
    <row r="6" spans="2:9" x14ac:dyDescent="0.25">
      <c r="D6" s="197" t="s">
        <v>2</v>
      </c>
      <c r="E6" s="197"/>
    </row>
    <row r="8" spans="2:9" x14ac:dyDescent="0.25">
      <c r="D8" s="197" t="s">
        <v>3</v>
      </c>
      <c r="E8" s="198"/>
    </row>
    <row r="9" spans="2:9" x14ac:dyDescent="0.25">
      <c r="C9" s="195" t="s">
        <v>164</v>
      </c>
      <c r="D9" s="196"/>
      <c r="E9" s="196"/>
      <c r="F9" s="196"/>
    </row>
    <row r="10" spans="2:9" x14ac:dyDescent="0.25">
      <c r="D10" s="197" t="s">
        <v>165</v>
      </c>
      <c r="E10" s="198"/>
    </row>
    <row r="11" spans="2:9" x14ac:dyDescent="0.25">
      <c r="C11" s="195"/>
      <c r="D11" s="195"/>
      <c r="E11" s="195"/>
      <c r="F11" s="195"/>
    </row>
    <row r="13" spans="2:9" ht="15.6" x14ac:dyDescent="0.3">
      <c r="B13" s="229" t="s">
        <v>158</v>
      </c>
      <c r="C13" s="229"/>
      <c r="D13" s="230" t="s">
        <v>166</v>
      </c>
      <c r="E13" s="230"/>
      <c r="F13" s="230"/>
      <c r="G13" s="230"/>
      <c r="H13" s="230"/>
    </row>
    <row r="14" spans="2:9" ht="15.6" x14ac:dyDescent="0.3">
      <c r="B14" s="105" t="s">
        <v>157</v>
      </c>
      <c r="C14" s="231" t="s">
        <v>168</v>
      </c>
      <c r="D14" s="231"/>
      <c r="E14" s="231"/>
      <c r="F14" s="231"/>
      <c r="G14" s="231"/>
      <c r="H14" s="231"/>
    </row>
    <row r="15" spans="2:9" ht="15.6" x14ac:dyDescent="0.3">
      <c r="B15" s="105" t="s">
        <v>159</v>
      </c>
      <c r="C15" s="232" t="s">
        <v>160</v>
      </c>
      <c r="D15" s="232"/>
      <c r="E15" s="232"/>
      <c r="F15" s="232"/>
      <c r="G15" s="232"/>
      <c r="H15" s="232"/>
    </row>
    <row r="17" spans="2:15" ht="15" customHeight="1" x14ac:dyDescent="0.25">
      <c r="B17" s="222" t="s">
        <v>171</v>
      </c>
      <c r="C17" s="223"/>
      <c r="D17" s="223"/>
      <c r="E17" s="223"/>
      <c r="F17" s="223"/>
      <c r="G17" s="223"/>
      <c r="H17" s="223"/>
      <c r="I17" s="224"/>
    </row>
    <row r="18" spans="2:15" x14ac:dyDescent="0.25">
      <c r="B18" s="225"/>
      <c r="C18" s="226"/>
      <c r="D18" s="226"/>
      <c r="E18" s="226"/>
      <c r="F18" s="226"/>
      <c r="G18" s="226"/>
      <c r="H18" s="226"/>
      <c r="I18" s="227"/>
    </row>
    <row r="19" spans="2:15" ht="16.2" x14ac:dyDescent="0.3">
      <c r="B19" s="112"/>
    </row>
    <row r="20" spans="2:15" ht="13.8" thickBot="1" x14ac:dyDescent="0.3">
      <c r="B20" s="109"/>
      <c r="C20" s="101"/>
      <c r="D20" s="101"/>
      <c r="E20" s="109"/>
      <c r="F20" s="109"/>
    </row>
    <row r="21" spans="2:15" ht="16.2" thickBot="1" x14ac:dyDescent="0.35">
      <c r="B21" s="199" t="s">
        <v>170</v>
      </c>
      <c r="C21" s="200"/>
      <c r="D21" s="200"/>
      <c r="E21" s="200"/>
      <c r="F21" s="200"/>
      <c r="G21" s="200"/>
      <c r="H21" s="200"/>
      <c r="I21" s="201"/>
    </row>
    <row r="22" spans="2:15" ht="39.75" customHeight="1" x14ac:dyDescent="0.3">
      <c r="B22" s="114" t="s">
        <v>76</v>
      </c>
      <c r="C22" s="115" t="s">
        <v>154</v>
      </c>
      <c r="D22" s="116" t="s">
        <v>162</v>
      </c>
      <c r="E22" s="218" t="s">
        <v>163</v>
      </c>
      <c r="F22" s="219"/>
      <c r="G22" s="116" t="s">
        <v>155</v>
      </c>
      <c r="H22" s="116" t="s">
        <v>156</v>
      </c>
      <c r="I22" s="117" t="s">
        <v>17</v>
      </c>
      <c r="M22" s="112"/>
    </row>
    <row r="23" spans="2:15" x14ac:dyDescent="0.25">
      <c r="B23" s="118" t="s">
        <v>169</v>
      </c>
      <c r="C23" s="124">
        <v>123476</v>
      </c>
      <c r="D23" s="122">
        <v>1100000</v>
      </c>
      <c r="E23" s="220">
        <f>D23*10%</f>
        <v>110000</v>
      </c>
      <c r="F23" s="221"/>
      <c r="G23" s="128">
        <v>3</v>
      </c>
      <c r="H23" s="107">
        <f>E23*G23</f>
        <v>330000</v>
      </c>
      <c r="I23" s="119">
        <f>H23</f>
        <v>330000</v>
      </c>
    </row>
    <row r="24" spans="2:15" x14ac:dyDescent="0.25">
      <c r="B24" s="118"/>
      <c r="C24" s="124"/>
      <c r="D24" s="122"/>
      <c r="E24" s="220"/>
      <c r="F24" s="221"/>
      <c r="G24" s="128"/>
      <c r="H24" s="107">
        <f>E24*G24</f>
        <v>0</v>
      </c>
      <c r="I24" s="119">
        <f>H24</f>
        <v>0</v>
      </c>
    </row>
    <row r="25" spans="2:15" x14ac:dyDescent="0.25">
      <c r="B25" s="120"/>
      <c r="C25" s="123"/>
      <c r="D25" s="121"/>
      <c r="E25" s="193"/>
      <c r="F25" s="194"/>
      <c r="G25" s="125"/>
      <c r="H25" s="107"/>
      <c r="I25" s="119"/>
    </row>
    <row r="26" spans="2:15" ht="14.4" x14ac:dyDescent="0.3">
      <c r="B26" s="120"/>
      <c r="C26" s="123"/>
      <c r="D26" s="121"/>
      <c r="E26" s="193"/>
      <c r="F26" s="194"/>
      <c r="G26" s="125"/>
      <c r="H26" s="107"/>
      <c r="I26" s="119"/>
      <c r="O26"/>
    </row>
    <row r="27" spans="2:15" ht="15" thickBot="1" x14ac:dyDescent="0.35">
      <c r="B27" s="103"/>
      <c r="C27" s="104"/>
      <c r="D27" s="106"/>
      <c r="E27" s="193"/>
      <c r="F27" s="194"/>
      <c r="G27" s="126"/>
      <c r="H27" s="108"/>
      <c r="I27" s="113"/>
      <c r="O27"/>
    </row>
    <row r="28" spans="2:15" ht="14.4" thickBot="1" x14ac:dyDescent="0.3">
      <c r="E28" s="202" t="s">
        <v>18</v>
      </c>
      <c r="F28" s="203"/>
      <c r="G28" s="203"/>
      <c r="H28" s="204">
        <f>SUM(I23:I27)</f>
        <v>330000</v>
      </c>
      <c r="I28" s="205"/>
    </row>
    <row r="30" spans="2:15" x14ac:dyDescent="0.25">
      <c r="O30" s="127"/>
    </row>
    <row r="31" spans="2:15" ht="15.6" x14ac:dyDescent="0.3">
      <c r="B31" s="206" t="s">
        <v>17</v>
      </c>
      <c r="C31" s="206"/>
      <c r="D31" s="206"/>
      <c r="E31" s="206"/>
      <c r="F31" s="207"/>
      <c r="G31" s="207"/>
      <c r="H31" s="207"/>
      <c r="I31" s="207"/>
      <c r="O31" s="127"/>
    </row>
    <row r="32" spans="2:15" ht="15" customHeight="1" x14ac:dyDescent="0.25">
      <c r="B32" s="208" t="s">
        <v>90</v>
      </c>
      <c r="C32" s="209"/>
      <c r="D32" s="209"/>
      <c r="E32" s="209"/>
      <c r="F32" s="209"/>
      <c r="G32" s="209"/>
      <c r="H32" s="209"/>
      <c r="I32" s="210"/>
      <c r="O32" s="127"/>
    </row>
    <row r="33" spans="2:9" x14ac:dyDescent="0.25">
      <c r="B33" s="211"/>
      <c r="C33" s="212"/>
      <c r="D33" s="212"/>
      <c r="E33" s="212"/>
      <c r="F33" s="212"/>
      <c r="G33" s="212"/>
      <c r="H33" s="212"/>
      <c r="I33" s="213"/>
    </row>
    <row r="34" spans="2:9" ht="57" customHeight="1" x14ac:dyDescent="0.25">
      <c r="B34" s="214"/>
      <c r="C34" s="215"/>
      <c r="D34" s="215"/>
      <c r="E34" s="215"/>
      <c r="F34" s="215"/>
      <c r="G34" s="215"/>
      <c r="H34" s="215"/>
      <c r="I34" s="216"/>
    </row>
    <row r="35" spans="2:9" ht="12.75" customHeight="1" x14ac:dyDescent="0.25">
      <c r="B35" s="111"/>
      <c r="C35" s="111"/>
      <c r="D35" s="111"/>
      <c r="E35" s="111"/>
      <c r="F35" s="111"/>
      <c r="G35" s="111"/>
      <c r="H35" s="111"/>
      <c r="I35" s="111"/>
    </row>
    <row r="36" spans="2:9" ht="12.75" customHeight="1" x14ac:dyDescent="0.25">
      <c r="B36" s="111"/>
      <c r="C36" s="111"/>
      <c r="D36" s="111"/>
      <c r="E36" s="111"/>
      <c r="F36" s="111"/>
      <c r="G36" s="111"/>
      <c r="H36" s="111"/>
      <c r="I36" s="111"/>
    </row>
    <row r="37" spans="2:9" ht="12.75" customHeight="1" x14ac:dyDescent="0.25">
      <c r="B37" s="111"/>
      <c r="C37" s="111"/>
      <c r="D37" s="111"/>
      <c r="E37" s="111"/>
      <c r="F37" s="111"/>
      <c r="G37" s="111"/>
      <c r="H37" s="111"/>
      <c r="I37" s="111"/>
    </row>
    <row r="38" spans="2:9" ht="12.75" customHeight="1" x14ac:dyDescent="0.25">
      <c r="B38" s="111"/>
      <c r="C38" s="217"/>
      <c r="D38" s="217"/>
      <c r="E38" s="217"/>
      <c r="F38" s="217"/>
      <c r="G38" s="111"/>
      <c r="H38" s="111"/>
      <c r="I38" s="111"/>
    </row>
    <row r="41" spans="2:9" x14ac:dyDescent="0.25">
      <c r="C41" s="195" t="s">
        <v>167</v>
      </c>
      <c r="D41" s="196"/>
      <c r="E41" s="196"/>
      <c r="F41" s="196"/>
    </row>
    <row r="42" spans="2:9" x14ac:dyDescent="0.25">
      <c r="D42" s="197" t="s">
        <v>165</v>
      </c>
      <c r="E42" s="198"/>
    </row>
    <row r="43" spans="2:9" x14ac:dyDescent="0.25">
      <c r="B43" s="109"/>
    </row>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sheetData>
  <mergeCells count="27">
    <mergeCell ref="B17:I18"/>
    <mergeCell ref="B1:I1"/>
    <mergeCell ref="C5:F5"/>
    <mergeCell ref="D6:E6"/>
    <mergeCell ref="D8:E8"/>
    <mergeCell ref="C9:F9"/>
    <mergeCell ref="D10:E10"/>
    <mergeCell ref="C11:F11"/>
    <mergeCell ref="B13:C13"/>
    <mergeCell ref="D13:H13"/>
    <mergeCell ref="C14:H14"/>
    <mergeCell ref="C15:H15"/>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s>
  <conditionalFormatting sqref="C23:C24">
    <cfRule type="expression" dxfId="33" priority="3">
      <formula>$AU23="ENTRA"</formula>
    </cfRule>
    <cfRule type="expression" dxfId="32" priority="4">
      <formula>$J23="Por Fuera"</formula>
    </cfRule>
    <cfRule type="expression" dxfId="31"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469885c941582009a1d13a4fd9d32ff7">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28e88dbba0bfaceb74c7505329a7d134"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D118DF-BAF8-4BE3-AA3E-ECD0C9A26453}"/>
</file>

<file path=customXml/itemProps2.xml><?xml version="1.0" encoding="utf-8"?>
<ds:datastoreItem xmlns:ds="http://schemas.openxmlformats.org/officeDocument/2006/customXml" ds:itemID="{A195D6ED-7CC2-4DCE-ADC4-02190C09A1C5}"/>
</file>

<file path=customXml/itemProps3.xml><?xml version="1.0" encoding="utf-8"?>
<ds:datastoreItem xmlns:ds="http://schemas.openxmlformats.org/officeDocument/2006/customXml" ds:itemID="{64E9544F-C91A-409F-B23A-065E6D20B0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juan ocampo alegria</cp:lastModifiedBy>
  <cp:lastPrinted>2023-01-02T13:47:00Z</cp:lastPrinted>
  <dcterms:created xsi:type="dcterms:W3CDTF">2016-12-12T19:06:44Z</dcterms:created>
  <dcterms:modified xsi:type="dcterms:W3CDTF">2026-01-13T21:03:05Z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