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talinaMonsalveGome\Documents\Nueva Sede\Legalizacion de Anticipos\"/>
    </mc:Choice>
  </mc:AlternateContent>
  <xr:revisionPtr revIDLastSave="0" documentId="13_ncr:1_{5942F50B-2729-48E0-94B0-C30E55B4F65D}" xr6:coauthVersionLast="47" xr6:coauthVersionMax="47" xr10:uidLastSave="{00000000-0000-0000-0000-000000000000}"/>
  <bookViews>
    <workbookView xWindow="-110" yWindow="-110" windowWidth="19420" windowHeight="10300" xr2:uid="{CB7A7311-8779-425C-9BAC-40B43D029C3C}"/>
  </bookViews>
  <sheets>
    <sheet name="Resumen Anticipos" sheetId="4" r:id="rId1"/>
    <sheet name="Traslado del Equipo Operativo " sheetId="1" r:id="rId2"/>
    <sheet name="Compras Sede " sheetId="2" r:id="rId3"/>
    <sheet name="Inaguracion " sheetId="3" r:id="rId4"/>
  </sheets>
  <definedNames>
    <definedName name="_xlnm._FilterDatabase" localSheetId="1" hidden="1">'Traslado del Equipo Operativo '!$C$7:$F$29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4" l="1"/>
  <c r="C9" i="4"/>
  <c r="E7" i="4"/>
  <c r="C8" i="4"/>
  <c r="D7" i="4"/>
  <c r="C7" i="4"/>
  <c r="F9" i="3"/>
  <c r="F11" i="3" s="1"/>
  <c r="D9" i="4" l="1"/>
  <c r="E9" i="4" s="1"/>
  <c r="E19" i="2"/>
  <c r="M35" i="1"/>
  <c r="E34" i="1"/>
  <c r="E37" i="1" s="1"/>
  <c r="F34" i="1"/>
  <c r="F37" i="1" s="1"/>
  <c r="C6" i="1"/>
  <c r="E21" i="2" l="1"/>
  <c r="D8" i="4"/>
  <c r="E8" i="4" s="1"/>
  <c r="E12" i="4" s="1"/>
  <c r="M37" i="1"/>
  <c r="M34" i="1"/>
</calcChain>
</file>

<file path=xl/sharedStrings.xml><?xml version="1.0" encoding="utf-8"?>
<sst xmlns="http://schemas.openxmlformats.org/spreadsheetml/2006/main" count="102" uniqueCount="82">
  <si>
    <t xml:space="preserve">Fecha de Solicitud </t>
  </si>
  <si>
    <t xml:space="preserve">Cedula </t>
  </si>
  <si>
    <t>Nombre</t>
  </si>
  <si>
    <t>Activado</t>
  </si>
  <si>
    <t>Asignado parqueadero</t>
  </si>
  <si>
    <t>PLACA</t>
  </si>
  <si>
    <t>PLACA 2</t>
  </si>
  <si>
    <t>Observaciones</t>
  </si>
  <si>
    <t>Lopez Ayala Paulina</t>
  </si>
  <si>
    <t>Madrigal Restrepo Jhenifer Andrea</t>
  </si>
  <si>
    <t>Martinez Serna Ana Camila</t>
  </si>
  <si>
    <t>SI</t>
  </si>
  <si>
    <t>GGO 05G</t>
  </si>
  <si>
    <t>Puerta Arango Diana Carolina</t>
  </si>
  <si>
    <t>FKN71D</t>
  </si>
  <si>
    <t>Quintero Gil Lesly Tatiana</t>
  </si>
  <si>
    <t>Ramirez Quintero Daniela</t>
  </si>
  <si>
    <t>Restrepo Otalvaro Aura Cristina</t>
  </si>
  <si>
    <t>Rodriguez Usme Yaneth Cristina</t>
  </si>
  <si>
    <t>Soto Jimenez Jocelyn Andrea</t>
  </si>
  <si>
    <t>DHC11F</t>
  </si>
  <si>
    <t>Tovar Olivares Yeraldin Juliana</t>
  </si>
  <si>
    <t>Vargas Zambrano Laura Marcela</t>
  </si>
  <si>
    <t>Mesa Pasos Maria Camila</t>
  </si>
  <si>
    <t>Fernandez Villegas Natasha</t>
  </si>
  <si>
    <t>Botero Lopez Isabel Cristina</t>
  </si>
  <si>
    <t>Echavarria Guisao Yennifer Dayana</t>
  </si>
  <si>
    <t>Vargas Quiroz Victoria Alejandra</t>
  </si>
  <si>
    <t>Orlas Valencia Marcedy Alejandra</t>
  </si>
  <si>
    <t>Ponton Soto Eider</t>
  </si>
  <si>
    <t>Martinez Uribe Cristian Alberto</t>
  </si>
  <si>
    <t>Erica Johana Gaviria Arias</t>
  </si>
  <si>
    <t>Natalia María Rodríguez Giraldo</t>
  </si>
  <si>
    <t xml:space="preserve">Betancur Lopez Alejandra </t>
  </si>
  <si>
    <t>-</t>
  </si>
  <si>
    <t xml:space="preserve">Traslado del Anticipo </t>
  </si>
  <si>
    <t xml:space="preserve">Saldo </t>
  </si>
  <si>
    <t>Valor Total de Transporte</t>
  </si>
  <si>
    <t xml:space="preserve">Fecha del Traslado del Anticipo </t>
  </si>
  <si>
    <t>Legalizacion 1 18/11/2024</t>
  </si>
  <si>
    <t>Legalizacion 2  13/12/2024</t>
  </si>
  <si>
    <t xml:space="preserve">Legalizacion de Anticipo -  Transporte del equipo Operativo </t>
  </si>
  <si>
    <t>ANTICIPO TRASLADO COLABORADORES OFICINA- CASA-  OFICINA</t>
  </si>
  <si>
    <t>ANTICIPO CATALINA MONSALVE - COMPRAS SEDE SANTILLANA (27-DIC</t>
  </si>
  <si>
    <t>Compra 1</t>
  </si>
  <si>
    <t xml:space="preserve">Fecha </t>
  </si>
  <si>
    <t xml:space="preserve">Establecimiento </t>
  </si>
  <si>
    <t>Valor</t>
  </si>
  <si>
    <t xml:space="preserve">Homecenter </t>
  </si>
  <si>
    <t>Compra 2</t>
  </si>
  <si>
    <t>Compra 3</t>
  </si>
  <si>
    <t>Compra 4</t>
  </si>
  <si>
    <t xml:space="preserve">Compra 5 </t>
  </si>
  <si>
    <t xml:space="preserve">Valor del Anticipo </t>
  </si>
  <si>
    <t xml:space="preserve">Valor de la Compra </t>
  </si>
  <si>
    <t>Deko House</t>
  </si>
  <si>
    <t xml:space="preserve">Caja Menor </t>
  </si>
  <si>
    <t>Compra 6</t>
  </si>
  <si>
    <t xml:space="preserve">Ktronix </t>
  </si>
  <si>
    <t>Compra 7</t>
  </si>
  <si>
    <t>07/01/205</t>
  </si>
  <si>
    <t xml:space="preserve">Ecoalmendra </t>
  </si>
  <si>
    <t xml:space="preserve">Compra 8 </t>
  </si>
  <si>
    <t>Mayerlys Escalante molinares</t>
  </si>
  <si>
    <t xml:space="preserve">Compra 9 </t>
  </si>
  <si>
    <t>Gastos Varios ( Parqueadero, Aceite y Pago por siembra )</t>
  </si>
  <si>
    <t>Dislicores</t>
  </si>
  <si>
    <t xml:space="preserve">Pago decorarcion </t>
  </si>
  <si>
    <t>Pricesmart</t>
  </si>
  <si>
    <t xml:space="preserve">Decoracion </t>
  </si>
  <si>
    <t xml:space="preserve">Nota Credito </t>
  </si>
  <si>
    <t>Legalizacion Catalina</t>
  </si>
  <si>
    <t xml:space="preserve">Traslado de  Equipo Operativo </t>
  </si>
  <si>
    <t>Compra Sede</t>
  </si>
  <si>
    <t xml:space="preserve">Inaguracion </t>
  </si>
  <si>
    <t xml:space="preserve">Consigando </t>
  </si>
  <si>
    <t xml:space="preserve">Diferencia </t>
  </si>
  <si>
    <t xml:space="preserve">Anticipos </t>
  </si>
  <si>
    <t xml:space="preserve">Balance </t>
  </si>
  <si>
    <t xml:space="preserve">Total  Anticipos </t>
  </si>
  <si>
    <t xml:space="preserve">Soporte de Gastos </t>
  </si>
  <si>
    <t xml:space="preserve">Compra 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</si>
</sst>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b/>
      <sz val="2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/>
    <xf numFmtId="0" fontId="4" fillId="2" borderId="0" xfId="0" applyFont="1" applyFill="1"/>
    <xf numFmtId="0" fontId="0" fillId="0" borderId="1" xfId="0" applyBorder="1"/>
    <xf numFmtId="0" fontId="6" fillId="0" borderId="0" xfId="0" applyFont="1" applyAlignment="1">
      <alignment vertical="center"/>
    </xf>
    <xf numFmtId="0" fontId="0" fillId="0" borderId="3" xfId="0" applyBorder="1"/>
    <xf numFmtId="3" fontId="0" fillId="0" borderId="3" xfId="0" applyNumberFormat="1" applyBorder="1"/>
    <xf numFmtId="0" fontId="3" fillId="0" borderId="0" xfId="0" applyFont="1"/>
    <xf numFmtId="164" fontId="0" fillId="0" borderId="0" xfId="1" applyNumberFormat="1" applyFont="1" applyBorder="1" applyAlignment="1">
      <alignment horizontal="center"/>
    </xf>
    <xf numFmtId="164" fontId="0" fillId="0" borderId="0" xfId="1" applyNumberFormat="1" applyFont="1" applyBorder="1"/>
    <xf numFmtId="0" fontId="4" fillId="2" borderId="3" xfId="0" applyFont="1" applyFill="1" applyBorder="1"/>
    <xf numFmtId="44" fontId="3" fillId="0" borderId="1" xfId="1" applyFont="1" applyBorder="1" applyAlignment="1">
      <alignment horizontal="center"/>
    </xf>
    <xf numFmtId="14" fontId="3" fillId="0" borderId="1" xfId="0" applyNumberFormat="1" applyFont="1" applyBorder="1"/>
    <xf numFmtId="0" fontId="3" fillId="3" borderId="4" xfId="0" applyFont="1" applyFill="1" applyBorder="1"/>
    <xf numFmtId="44" fontId="3" fillId="3" borderId="5" xfId="1" applyFont="1" applyFill="1" applyBorder="1" applyAlignment="1">
      <alignment horizontal="center"/>
    </xf>
    <xf numFmtId="44" fontId="3" fillId="3" borderId="6" xfId="1" applyFont="1" applyFill="1" applyBorder="1" applyAlignment="1">
      <alignment horizontal="center"/>
    </xf>
    <xf numFmtId="0" fontId="3" fillId="0" borderId="7" xfId="0" applyFont="1" applyBorder="1"/>
    <xf numFmtId="44" fontId="3" fillId="0" borderId="8" xfId="1" applyFont="1" applyBorder="1" applyAlignment="1">
      <alignment horizontal="center"/>
    </xf>
    <xf numFmtId="0" fontId="0" fillId="0" borderId="8" xfId="0" applyBorder="1"/>
    <xf numFmtId="0" fontId="2" fillId="4" borderId="9" xfId="0" applyFont="1" applyFill="1" applyBorder="1"/>
    <xf numFmtId="44" fontId="2" fillId="4" borderId="10" xfId="1" applyFont="1" applyFill="1" applyBorder="1" applyAlignment="1">
      <alignment vertical="center"/>
    </xf>
    <xf numFmtId="44" fontId="2" fillId="4" borderId="11" xfId="1" applyFont="1" applyFill="1" applyBorder="1" applyAlignment="1">
      <alignment vertical="center"/>
    </xf>
    <xf numFmtId="0" fontId="4" fillId="2" borderId="2" xfId="0" applyFont="1" applyFill="1" applyBorder="1" applyAlignment="1">
      <alignment vertical="top"/>
    </xf>
    <xf numFmtId="14" fontId="0" fillId="0" borderId="2" xfId="0" applyNumberFormat="1" applyBorder="1"/>
    <xf numFmtId="0" fontId="0" fillId="0" borderId="7" xfId="0" applyBorder="1"/>
    <xf numFmtId="3" fontId="0" fillId="0" borderId="7" xfId="0" applyNumberFormat="1" applyBorder="1"/>
    <xf numFmtId="0" fontId="5" fillId="0" borderId="7" xfId="0" applyFont="1" applyBorder="1" applyAlignment="1">
      <alignment horizontal="right" vertical="center"/>
    </xf>
    <xf numFmtId="0" fontId="0" fillId="0" borderId="9" xfId="0" applyBorder="1"/>
    <xf numFmtId="0" fontId="0" fillId="0" borderId="10" xfId="0" applyBorder="1"/>
    <xf numFmtId="0" fontId="7" fillId="0" borderId="0" xfId="0" applyFont="1"/>
    <xf numFmtId="164" fontId="0" fillId="0" borderId="0" xfId="1" applyNumberFormat="1" applyFont="1"/>
    <xf numFmtId="164" fontId="0" fillId="0" borderId="0" xfId="0" applyNumberFormat="1"/>
    <xf numFmtId="164" fontId="3" fillId="0" borderId="0" xfId="0" applyNumberFormat="1" applyFont="1"/>
    <xf numFmtId="0" fontId="3" fillId="0" borderId="1" xfId="0" applyFont="1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44" fontId="0" fillId="0" borderId="0" xfId="1" applyFont="1"/>
    <xf numFmtId="44" fontId="0" fillId="0" borderId="0" xfId="0" applyNumberFormat="1"/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wrapText="1"/>
    </xf>
    <xf numFmtId="0" fontId="4" fillId="5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8" fillId="0" borderId="0" xfId="0" applyFont="1"/>
    <xf numFmtId="164" fontId="2" fillId="2" borderId="5" xfId="0" applyNumberFormat="1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164" fontId="0" fillId="0" borderId="1" xfId="1" applyNumberFormat="1" applyFont="1" applyBorder="1" applyAlignment="1"/>
    <xf numFmtId="164" fontId="0" fillId="0" borderId="8" xfId="1" applyNumberFormat="1" applyFont="1" applyBorder="1" applyAlignment="1"/>
    <xf numFmtId="164" fontId="0" fillId="0" borderId="1" xfId="0" applyNumberFormat="1" applyBorder="1"/>
    <xf numFmtId="164" fontId="0" fillId="0" borderId="10" xfId="1" applyNumberFormat="1" applyFont="1" applyBorder="1" applyAlignment="1"/>
    <xf numFmtId="164" fontId="0" fillId="0" borderId="11" xfId="1" applyNumberFormat="1" applyFont="1" applyBorder="1" applyAlignment="1"/>
    <xf numFmtId="0" fontId="2" fillId="2" borderId="1" xfId="0" applyFont="1" applyFill="1" applyBorder="1" applyAlignment="1">
      <alignment horizontal="center" vertical="top" wrapText="1"/>
    </xf>
    <xf numFmtId="164" fontId="0" fillId="0" borderId="1" xfId="1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DAFEC-5198-484F-8E5F-B7DE87D7EE41}">
  <dimension ref="B3:E12"/>
  <sheetViews>
    <sheetView tabSelected="1" topLeftCell="A3" workbookViewId="0">
      <selection activeCell="K9" sqref="K9"/>
    </sheetView>
  </sheetViews>
  <sheetFormatPr baseColWidth="10" defaultRowHeight="14.5" x14ac:dyDescent="0.35"/>
  <cols>
    <col min="2" max="2" width="25.08984375" bestFit="1" customWidth="1"/>
    <col min="3" max="3" width="15.08984375" bestFit="1" customWidth="1"/>
    <col min="4" max="4" width="14.08984375" bestFit="1" customWidth="1"/>
  </cols>
  <sheetData>
    <row r="3" spans="2:5" ht="26" x14ac:dyDescent="0.6">
      <c r="B3" s="48" t="s">
        <v>71</v>
      </c>
    </row>
    <row r="5" spans="2:5" x14ac:dyDescent="0.35">
      <c r="B5" s="8"/>
    </row>
    <row r="6" spans="2:5" ht="29" x14ac:dyDescent="0.35">
      <c r="B6" s="56" t="s">
        <v>77</v>
      </c>
      <c r="C6" s="56" t="s">
        <v>75</v>
      </c>
      <c r="D6" s="56" t="s">
        <v>80</v>
      </c>
      <c r="E6" s="56" t="s">
        <v>76</v>
      </c>
    </row>
    <row r="7" spans="2:5" x14ac:dyDescent="0.35">
      <c r="B7" s="34" t="s">
        <v>72</v>
      </c>
      <c r="C7" s="53">
        <f>'Traslado del Equipo Operativo '!M35</f>
        <v>1075000</v>
      </c>
      <c r="D7" s="53">
        <f>'Traslado del Equipo Operativo '!M34</f>
        <v>1133000</v>
      </c>
      <c r="E7" s="53">
        <f>C7-D7</f>
        <v>-58000</v>
      </c>
    </row>
    <row r="8" spans="2:5" x14ac:dyDescent="0.35">
      <c r="B8" s="34" t="s">
        <v>73</v>
      </c>
      <c r="C8" s="53">
        <f>'Compras Sede '!E20</f>
        <v>3500000</v>
      </c>
      <c r="D8" s="53">
        <f>'Compras Sede '!E19</f>
        <v>4123325</v>
      </c>
      <c r="E8" s="53">
        <f t="shared" ref="E8:E9" si="0">C8-D8</f>
        <v>-623325</v>
      </c>
    </row>
    <row r="9" spans="2:5" x14ac:dyDescent="0.35">
      <c r="B9" s="34" t="s">
        <v>74</v>
      </c>
      <c r="C9" s="53">
        <f>'Inaguracion '!F10</f>
        <v>1000000</v>
      </c>
      <c r="D9" s="57">
        <f>'Inaguracion '!F9</f>
        <v>797600</v>
      </c>
      <c r="E9" s="53">
        <f t="shared" si="0"/>
        <v>202400</v>
      </c>
    </row>
    <row r="10" spans="2:5" x14ac:dyDescent="0.35">
      <c r="B10" s="56" t="s">
        <v>79</v>
      </c>
      <c r="C10" s="53">
        <f>C9+C8+C7</f>
        <v>5575000</v>
      </c>
      <c r="D10" s="4"/>
      <c r="E10" s="4"/>
    </row>
    <row r="12" spans="2:5" x14ac:dyDescent="0.35">
      <c r="D12" t="s">
        <v>78</v>
      </c>
      <c r="E12" s="32">
        <f>SUM(E7:E9)</f>
        <v>-478925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B865D-0543-4AF1-A2A4-D1C951FA66B8}">
  <dimension ref="B3:M53"/>
  <sheetViews>
    <sheetView showGridLines="0" topLeftCell="A11" workbookViewId="0">
      <selection activeCell="N13" sqref="N13"/>
    </sheetView>
  </sheetViews>
  <sheetFormatPr baseColWidth="10" defaultRowHeight="14.5" x14ac:dyDescent="0.35"/>
  <cols>
    <col min="2" max="2" width="16" hidden="1" customWidth="1"/>
    <col min="3" max="3" width="12.453125" bestFit="1" customWidth="1"/>
    <col min="4" max="4" width="28.6328125" customWidth="1"/>
    <col min="5" max="5" width="16.81640625" customWidth="1"/>
    <col min="6" max="6" width="15.26953125" customWidth="1"/>
    <col min="7" max="7" width="12.453125" hidden="1" customWidth="1"/>
    <col min="8" max="8" width="21.1796875" hidden="1" customWidth="1"/>
    <col min="9" max="12" width="0" hidden="1" customWidth="1"/>
    <col min="13" max="13" width="14.08984375" bestFit="1" customWidth="1"/>
  </cols>
  <sheetData>
    <row r="3" spans="2:11" x14ac:dyDescent="0.35">
      <c r="C3" s="8" t="s">
        <v>41</v>
      </c>
    </row>
    <row r="4" spans="2:11" ht="16" x14ac:dyDescent="0.4">
      <c r="C4" s="30" t="s">
        <v>42</v>
      </c>
    </row>
    <row r="6" spans="2:11" ht="15" thickBot="1" x14ac:dyDescent="0.4">
      <c r="C6">
        <f>COUNT(B8:B27)</f>
        <v>20</v>
      </c>
    </row>
    <row r="7" spans="2:11" ht="29" x14ac:dyDescent="0.35">
      <c r="B7" s="23" t="s">
        <v>0</v>
      </c>
      <c r="C7" s="47" t="s">
        <v>1</v>
      </c>
      <c r="D7" s="44" t="s">
        <v>2</v>
      </c>
      <c r="E7" s="49" t="s">
        <v>39</v>
      </c>
      <c r="F7" s="50" t="s">
        <v>40</v>
      </c>
      <c r="G7" s="11" t="s">
        <v>3</v>
      </c>
      <c r="H7" s="2" t="s">
        <v>4</v>
      </c>
      <c r="I7" s="1" t="s">
        <v>5</v>
      </c>
      <c r="J7" s="1" t="s">
        <v>6</v>
      </c>
      <c r="K7" s="3" t="s">
        <v>7</v>
      </c>
    </row>
    <row r="8" spans="2:11" x14ac:dyDescent="0.35">
      <c r="B8" s="24">
        <v>45609</v>
      </c>
      <c r="C8" s="25">
        <v>1001539518</v>
      </c>
      <c r="D8" s="4" t="s">
        <v>8</v>
      </c>
      <c r="E8" s="51">
        <v>25000</v>
      </c>
      <c r="F8" s="52">
        <v>25000</v>
      </c>
      <c r="G8" s="6"/>
      <c r="H8" s="4"/>
      <c r="I8" s="4"/>
      <c r="J8" s="4"/>
    </row>
    <row r="9" spans="2:11" x14ac:dyDescent="0.35">
      <c r="B9" s="24">
        <v>45609</v>
      </c>
      <c r="C9" s="26">
        <v>1152708386</v>
      </c>
      <c r="D9" s="4" t="s">
        <v>9</v>
      </c>
      <c r="E9" s="51">
        <v>25000</v>
      </c>
      <c r="F9" s="52">
        <v>25000</v>
      </c>
      <c r="G9" s="6"/>
      <c r="H9" s="4"/>
      <c r="I9" s="4"/>
      <c r="J9" s="4"/>
    </row>
    <row r="10" spans="2:11" x14ac:dyDescent="0.35">
      <c r="B10" s="24">
        <v>45609</v>
      </c>
      <c r="C10" s="25">
        <v>1039699420</v>
      </c>
      <c r="D10" s="4" t="s">
        <v>10</v>
      </c>
      <c r="E10" s="51">
        <v>25000</v>
      </c>
      <c r="F10" s="52">
        <v>25000</v>
      </c>
      <c r="G10" s="7"/>
      <c r="H10" s="4" t="s">
        <v>11</v>
      </c>
      <c r="I10" s="4" t="s">
        <v>12</v>
      </c>
      <c r="J10" s="4"/>
    </row>
    <row r="11" spans="2:11" x14ac:dyDescent="0.35">
      <c r="B11" s="24">
        <v>45609</v>
      </c>
      <c r="C11" s="25">
        <v>1017171833</v>
      </c>
      <c r="D11" s="4" t="s">
        <v>13</v>
      </c>
      <c r="E11" s="51">
        <v>25000</v>
      </c>
      <c r="F11" s="52">
        <v>25000</v>
      </c>
      <c r="G11" s="6"/>
      <c r="H11" s="4" t="s">
        <v>11</v>
      </c>
      <c r="I11" s="4" t="s">
        <v>14</v>
      </c>
      <c r="J11" s="4"/>
    </row>
    <row r="12" spans="2:11" x14ac:dyDescent="0.35">
      <c r="B12" s="24">
        <v>45609</v>
      </c>
      <c r="C12" s="25">
        <v>1152194102</v>
      </c>
      <c r="D12" s="4" t="s">
        <v>15</v>
      </c>
      <c r="E12" s="51">
        <v>25000</v>
      </c>
      <c r="F12" s="52">
        <v>25000</v>
      </c>
      <c r="G12" s="6"/>
      <c r="H12" s="4"/>
      <c r="I12" s="4"/>
      <c r="J12" s="4"/>
    </row>
    <row r="13" spans="2:11" x14ac:dyDescent="0.35">
      <c r="B13" s="24">
        <v>45609</v>
      </c>
      <c r="C13" s="25">
        <v>1038769811</v>
      </c>
      <c r="D13" s="4" t="s">
        <v>16</v>
      </c>
      <c r="E13" s="51">
        <v>25000</v>
      </c>
      <c r="F13" s="52">
        <v>25000</v>
      </c>
      <c r="G13" s="6"/>
      <c r="H13" s="4"/>
      <c r="I13" s="4"/>
      <c r="J13" s="4"/>
    </row>
    <row r="14" spans="2:11" x14ac:dyDescent="0.35">
      <c r="B14" s="24">
        <v>45609</v>
      </c>
      <c r="C14" s="25">
        <v>1128421947</v>
      </c>
      <c r="D14" s="4" t="s">
        <v>17</v>
      </c>
      <c r="E14" s="51">
        <v>25000</v>
      </c>
      <c r="F14" s="52">
        <v>25000</v>
      </c>
      <c r="G14" s="6"/>
      <c r="H14" s="4"/>
      <c r="I14" s="4"/>
      <c r="J14" s="4"/>
    </row>
    <row r="15" spans="2:11" x14ac:dyDescent="0.35">
      <c r="B15" s="24">
        <v>45609</v>
      </c>
      <c r="C15" s="25">
        <v>1017182415</v>
      </c>
      <c r="D15" s="4" t="s">
        <v>18</v>
      </c>
      <c r="E15" s="51">
        <v>25000</v>
      </c>
      <c r="F15" s="52">
        <v>25000</v>
      </c>
      <c r="G15" s="6"/>
      <c r="H15" s="4"/>
      <c r="I15" s="4"/>
      <c r="J15" s="4"/>
    </row>
    <row r="16" spans="2:11" x14ac:dyDescent="0.35">
      <c r="B16" s="24">
        <v>45609</v>
      </c>
      <c r="C16" s="25">
        <v>1020484972</v>
      </c>
      <c r="D16" s="4" t="s">
        <v>19</v>
      </c>
      <c r="E16" s="51">
        <v>25000</v>
      </c>
      <c r="F16" s="52">
        <v>25000</v>
      </c>
      <c r="G16" s="6"/>
      <c r="H16" s="4" t="s">
        <v>11</v>
      </c>
      <c r="I16" s="4" t="s">
        <v>20</v>
      </c>
      <c r="J16" s="4"/>
    </row>
    <row r="17" spans="2:13" x14ac:dyDescent="0.35">
      <c r="B17" s="24">
        <v>45609</v>
      </c>
      <c r="C17" s="25">
        <v>1121936509</v>
      </c>
      <c r="D17" s="4" t="s">
        <v>21</v>
      </c>
      <c r="E17" s="51">
        <v>25000</v>
      </c>
      <c r="F17" s="52">
        <v>25000</v>
      </c>
      <c r="G17" s="6"/>
      <c r="H17" s="4"/>
      <c r="I17" s="4"/>
      <c r="J17" s="4"/>
    </row>
    <row r="18" spans="2:13" x14ac:dyDescent="0.35">
      <c r="B18" s="24">
        <v>45609</v>
      </c>
      <c r="C18" s="25">
        <v>1110468717</v>
      </c>
      <c r="D18" s="4" t="s">
        <v>22</v>
      </c>
      <c r="E18" s="51">
        <v>25000</v>
      </c>
      <c r="F18" s="52">
        <v>25000</v>
      </c>
      <c r="G18" s="6"/>
      <c r="H18" s="4"/>
      <c r="I18" s="4"/>
      <c r="J18" s="4"/>
    </row>
    <row r="19" spans="2:13" x14ac:dyDescent="0.35">
      <c r="B19" s="24">
        <v>45609</v>
      </c>
      <c r="C19" s="25">
        <v>1000415478</v>
      </c>
      <c r="D19" s="4" t="s">
        <v>23</v>
      </c>
      <c r="E19" s="51">
        <v>25000</v>
      </c>
      <c r="F19" s="52">
        <v>25000</v>
      </c>
      <c r="G19" s="6"/>
      <c r="H19" s="4"/>
      <c r="I19" s="4"/>
      <c r="J19" s="4"/>
    </row>
    <row r="20" spans="2:13" x14ac:dyDescent="0.35">
      <c r="B20" s="24">
        <v>45609</v>
      </c>
      <c r="C20" s="25">
        <v>1041631154</v>
      </c>
      <c r="D20" s="4" t="s">
        <v>24</v>
      </c>
      <c r="E20" s="51">
        <v>25000</v>
      </c>
      <c r="F20" s="52">
        <v>25000</v>
      </c>
      <c r="G20" s="6"/>
      <c r="H20" s="4"/>
      <c r="I20" s="4"/>
      <c r="J20" s="4"/>
    </row>
    <row r="21" spans="2:13" x14ac:dyDescent="0.35">
      <c r="B21" s="24">
        <v>45609</v>
      </c>
      <c r="C21" s="25">
        <v>1152207500</v>
      </c>
      <c r="D21" s="4" t="s">
        <v>25</v>
      </c>
      <c r="E21" s="51">
        <v>25000</v>
      </c>
      <c r="F21" s="52">
        <v>25000</v>
      </c>
      <c r="G21" s="6"/>
      <c r="H21" s="4"/>
      <c r="I21" s="4"/>
      <c r="J21" s="4"/>
    </row>
    <row r="22" spans="2:13" x14ac:dyDescent="0.35">
      <c r="B22" s="24">
        <v>45609</v>
      </c>
      <c r="C22" s="25">
        <v>1001404597</v>
      </c>
      <c r="D22" s="4" t="s">
        <v>26</v>
      </c>
      <c r="E22" s="51">
        <v>25000</v>
      </c>
      <c r="F22" s="52">
        <v>25000</v>
      </c>
      <c r="G22" s="6"/>
      <c r="H22" s="4"/>
      <c r="I22" s="4"/>
      <c r="J22" s="4"/>
    </row>
    <row r="23" spans="2:13" x14ac:dyDescent="0.35">
      <c r="B23" s="24">
        <v>45609</v>
      </c>
      <c r="C23" s="25">
        <v>762108</v>
      </c>
      <c r="D23" s="4" t="s">
        <v>27</v>
      </c>
      <c r="E23" s="51">
        <v>25000</v>
      </c>
      <c r="F23" s="52">
        <v>25000</v>
      </c>
      <c r="G23" s="6"/>
      <c r="H23" s="4"/>
      <c r="I23" s="4"/>
      <c r="J23" s="4"/>
    </row>
    <row r="24" spans="2:13" x14ac:dyDescent="0.35">
      <c r="B24" s="24">
        <v>45609</v>
      </c>
      <c r="C24" s="25">
        <v>1128471812</v>
      </c>
      <c r="D24" s="4" t="s">
        <v>28</v>
      </c>
      <c r="E24" s="51">
        <v>25000</v>
      </c>
      <c r="F24" s="52">
        <v>25000</v>
      </c>
      <c r="G24" s="6"/>
      <c r="H24" s="4"/>
      <c r="I24" s="4"/>
      <c r="J24" s="4"/>
    </row>
    <row r="25" spans="2:13" x14ac:dyDescent="0.35">
      <c r="B25" s="24">
        <v>45609</v>
      </c>
      <c r="C25" s="25">
        <v>1001027791</v>
      </c>
      <c r="D25" s="4" t="s">
        <v>30</v>
      </c>
      <c r="E25" s="51">
        <v>25000</v>
      </c>
      <c r="F25" s="52">
        <v>25000</v>
      </c>
      <c r="G25" s="6"/>
      <c r="H25" s="4"/>
      <c r="I25" s="4"/>
      <c r="J25" s="4"/>
    </row>
    <row r="26" spans="2:13" x14ac:dyDescent="0.35">
      <c r="B26" s="24">
        <v>45616</v>
      </c>
      <c r="C26" s="25">
        <v>1140874754</v>
      </c>
      <c r="D26" s="4" t="s">
        <v>63</v>
      </c>
      <c r="E26" s="51">
        <v>38000</v>
      </c>
      <c r="F26" s="52">
        <v>45000</v>
      </c>
      <c r="G26" s="6"/>
      <c r="H26" s="4"/>
      <c r="I26" s="4"/>
      <c r="J26" s="4"/>
      <c r="M26" s="32"/>
    </row>
    <row r="27" spans="2:13" x14ac:dyDescent="0.35">
      <c r="B27" s="24">
        <v>45572</v>
      </c>
      <c r="C27" s="25">
        <v>1017151217</v>
      </c>
      <c r="D27" s="4" t="s">
        <v>31</v>
      </c>
      <c r="E27" s="51">
        <v>25000</v>
      </c>
      <c r="F27" s="52">
        <v>25000</v>
      </c>
      <c r="G27" s="6"/>
      <c r="H27" s="4"/>
      <c r="I27" s="4"/>
      <c r="J27" s="4"/>
    </row>
    <row r="28" spans="2:13" x14ac:dyDescent="0.35">
      <c r="B28" s="24">
        <v>45623</v>
      </c>
      <c r="C28" s="27">
        <v>1214742462</v>
      </c>
      <c r="D28" s="4" t="s">
        <v>32</v>
      </c>
      <c r="E28" s="51">
        <v>25000</v>
      </c>
      <c r="F28" s="52">
        <v>25000</v>
      </c>
      <c r="G28" s="6"/>
      <c r="H28" s="4"/>
      <c r="I28" s="4"/>
      <c r="J28" s="4"/>
    </row>
    <row r="29" spans="2:13" x14ac:dyDescent="0.35">
      <c r="B29" s="24">
        <v>45628</v>
      </c>
      <c r="C29" s="25">
        <v>1128418801</v>
      </c>
      <c r="D29" s="4" t="s">
        <v>33</v>
      </c>
      <c r="E29" s="53" t="s">
        <v>34</v>
      </c>
      <c r="F29" s="52">
        <v>22000</v>
      </c>
      <c r="G29" s="6"/>
      <c r="H29" s="4"/>
      <c r="I29" s="4"/>
      <c r="J29" s="4"/>
    </row>
    <row r="30" spans="2:13" ht="15" thickBot="1" x14ac:dyDescent="0.4">
      <c r="C30" s="28">
        <v>1067956478</v>
      </c>
      <c r="D30" s="29" t="s">
        <v>29</v>
      </c>
      <c r="E30" s="54" t="s">
        <v>34</v>
      </c>
      <c r="F30" s="55">
        <v>28000</v>
      </c>
    </row>
    <row r="31" spans="2:13" x14ac:dyDescent="0.35">
      <c r="E31" s="9"/>
      <c r="F31" s="10"/>
    </row>
    <row r="32" spans="2:13" x14ac:dyDescent="0.35">
      <c r="E32" s="9"/>
      <c r="F32" s="10"/>
    </row>
    <row r="33" spans="3:13" ht="15" thickBot="1" x14ac:dyDescent="0.4">
      <c r="E33" s="9"/>
      <c r="F33" s="10"/>
    </row>
    <row r="34" spans="3:13" ht="26" customHeight="1" x14ac:dyDescent="0.35">
      <c r="C34" s="5"/>
      <c r="D34" s="14" t="s">
        <v>37</v>
      </c>
      <c r="E34" s="15">
        <f>SUM(E8:E29)</f>
        <v>538000</v>
      </c>
      <c r="F34" s="15">
        <f>SUM(F8:F30)</f>
        <v>595000</v>
      </c>
      <c r="G34" s="15"/>
      <c r="H34" s="15"/>
      <c r="I34" s="15"/>
      <c r="J34" s="15"/>
      <c r="K34" s="15"/>
      <c r="L34" s="15"/>
      <c r="M34" s="16">
        <f>SUM(E34:F34)</f>
        <v>1133000</v>
      </c>
    </row>
    <row r="35" spans="3:13" ht="16" x14ac:dyDescent="0.35">
      <c r="C35" s="5"/>
      <c r="D35" s="17" t="s">
        <v>35</v>
      </c>
      <c r="E35" s="12">
        <v>525000</v>
      </c>
      <c r="F35" s="12">
        <v>550000</v>
      </c>
      <c r="G35" s="12"/>
      <c r="H35" s="12"/>
      <c r="I35" s="12"/>
      <c r="J35" s="12"/>
      <c r="K35" s="12"/>
      <c r="L35" s="12"/>
      <c r="M35" s="18">
        <f>SUM(E35:F35)</f>
        <v>1075000</v>
      </c>
    </row>
    <row r="36" spans="3:13" ht="16" x14ac:dyDescent="0.35">
      <c r="C36" s="5"/>
      <c r="D36" s="17" t="s">
        <v>38</v>
      </c>
      <c r="E36" s="13">
        <v>45614</v>
      </c>
      <c r="F36" s="13">
        <v>45639</v>
      </c>
      <c r="G36" s="4"/>
      <c r="H36" s="4"/>
      <c r="I36" s="4"/>
      <c r="J36" s="4"/>
      <c r="K36" s="4"/>
      <c r="L36" s="4"/>
      <c r="M36" s="19"/>
    </row>
    <row r="37" spans="3:13" ht="16.5" thickBot="1" x14ac:dyDescent="0.4">
      <c r="C37" s="5"/>
      <c r="D37" s="20" t="s">
        <v>36</v>
      </c>
      <c r="E37" s="21">
        <f>E35-E34</f>
        <v>-13000</v>
      </c>
      <c r="F37" s="21">
        <f>F35-F34</f>
        <v>-45000</v>
      </c>
      <c r="G37" s="21"/>
      <c r="H37" s="21"/>
      <c r="I37" s="21"/>
      <c r="J37" s="21"/>
      <c r="K37" s="21"/>
      <c r="L37" s="21"/>
      <c r="M37" s="22">
        <f>SUM(E37:F37)</f>
        <v>-58000</v>
      </c>
    </row>
    <row r="38" spans="3:13" ht="16" x14ac:dyDescent="0.35">
      <c r="C38" s="5"/>
    </row>
    <row r="39" spans="3:13" ht="16" x14ac:dyDescent="0.35">
      <c r="C39" s="5"/>
    </row>
    <row r="40" spans="3:13" ht="16" x14ac:dyDescent="0.35">
      <c r="C40" s="5"/>
    </row>
    <row r="41" spans="3:13" ht="16" x14ac:dyDescent="0.35">
      <c r="C41" s="5"/>
    </row>
    <row r="42" spans="3:13" ht="16" x14ac:dyDescent="0.35">
      <c r="C42" s="5"/>
    </row>
    <row r="43" spans="3:13" ht="16" x14ac:dyDescent="0.35">
      <c r="C43" s="5"/>
    </row>
    <row r="44" spans="3:13" ht="16" x14ac:dyDescent="0.35">
      <c r="C44" s="5"/>
    </row>
    <row r="45" spans="3:13" ht="16" x14ac:dyDescent="0.35">
      <c r="C45" s="5"/>
    </row>
    <row r="46" spans="3:13" ht="16" x14ac:dyDescent="0.35">
      <c r="C46" s="5"/>
    </row>
    <row r="47" spans="3:13" ht="16" x14ac:dyDescent="0.35">
      <c r="C47" s="5"/>
    </row>
    <row r="48" spans="3:13" ht="16" x14ac:dyDescent="0.35">
      <c r="C48" s="5"/>
    </row>
    <row r="49" spans="3:3" ht="16" x14ac:dyDescent="0.35">
      <c r="C49" s="5"/>
    </row>
    <row r="50" spans="3:3" ht="16" x14ac:dyDescent="0.35">
      <c r="C50" s="5"/>
    </row>
    <row r="51" spans="3:3" ht="16" x14ac:dyDescent="0.35">
      <c r="C51" s="5"/>
    </row>
    <row r="52" spans="3:3" ht="16" x14ac:dyDescent="0.35">
      <c r="C52" s="5"/>
    </row>
    <row r="53" spans="3:3" ht="16" x14ac:dyDescent="0.35">
      <c r="C53" s="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5C77D-ED82-4399-8EE4-C4EE3519FF2F}">
  <dimension ref="B2:H23"/>
  <sheetViews>
    <sheetView showGridLines="0" topLeftCell="A6" workbookViewId="0">
      <selection activeCell="E17" sqref="E17"/>
    </sheetView>
  </sheetViews>
  <sheetFormatPr baseColWidth="10" defaultRowHeight="14.5" x14ac:dyDescent="0.35"/>
  <cols>
    <col min="2" max="2" width="24.90625" customWidth="1"/>
    <col min="3" max="3" width="11.7265625" customWidth="1"/>
    <col min="4" max="4" width="16.90625" bestFit="1" customWidth="1"/>
    <col min="5" max="5" width="15.08984375" bestFit="1" customWidth="1"/>
  </cols>
  <sheetData>
    <row r="2" spans="2:7" ht="16" x14ac:dyDescent="0.4">
      <c r="B2" s="30" t="s">
        <v>43</v>
      </c>
    </row>
    <row r="3" spans="2:7" ht="16" x14ac:dyDescent="0.4">
      <c r="B3" s="30"/>
    </row>
    <row r="4" spans="2:7" ht="15" thickBot="1" x14ac:dyDescent="0.4"/>
    <row r="5" spans="2:7" x14ac:dyDescent="0.35">
      <c r="B5" s="45"/>
      <c r="C5" s="46" t="s">
        <v>45</v>
      </c>
      <c r="D5" s="46" t="s">
        <v>46</v>
      </c>
      <c r="E5" s="46" t="s">
        <v>47</v>
      </c>
    </row>
    <row r="6" spans="2:7" x14ac:dyDescent="0.35">
      <c r="B6" s="34" t="s">
        <v>44</v>
      </c>
      <c r="C6" s="40">
        <v>45656</v>
      </c>
      <c r="D6" s="36" t="s">
        <v>48</v>
      </c>
      <c r="E6" s="37">
        <v>1854600</v>
      </c>
    </row>
    <row r="7" spans="2:7" x14ac:dyDescent="0.35">
      <c r="B7" s="34" t="s">
        <v>49</v>
      </c>
      <c r="C7" s="40">
        <v>45659</v>
      </c>
      <c r="D7" s="36" t="s">
        <v>48</v>
      </c>
      <c r="E7" s="37">
        <v>267500</v>
      </c>
    </row>
    <row r="8" spans="2:7" x14ac:dyDescent="0.35">
      <c r="B8" s="34" t="s">
        <v>50</v>
      </c>
      <c r="C8" s="40">
        <v>45659</v>
      </c>
      <c r="D8" s="36" t="s">
        <v>48</v>
      </c>
      <c r="E8" s="37">
        <v>2900</v>
      </c>
    </row>
    <row r="9" spans="2:7" x14ac:dyDescent="0.35">
      <c r="B9" s="34" t="s">
        <v>51</v>
      </c>
      <c r="C9" s="40">
        <v>45660</v>
      </c>
      <c r="D9" s="36" t="s">
        <v>55</v>
      </c>
      <c r="E9" s="37">
        <v>589300</v>
      </c>
    </row>
    <row r="10" spans="2:7" x14ac:dyDescent="0.35">
      <c r="B10" s="34" t="s">
        <v>52</v>
      </c>
      <c r="C10" s="40">
        <v>45660</v>
      </c>
      <c r="D10" s="36" t="s">
        <v>55</v>
      </c>
      <c r="E10" s="37">
        <v>199900</v>
      </c>
    </row>
    <row r="11" spans="2:7" x14ac:dyDescent="0.35">
      <c r="B11" s="34" t="s">
        <v>57</v>
      </c>
      <c r="C11" s="40">
        <v>45664</v>
      </c>
      <c r="D11" s="36" t="s">
        <v>58</v>
      </c>
      <c r="E11" s="37">
        <v>229700</v>
      </c>
    </row>
    <row r="12" spans="2:7" x14ac:dyDescent="0.35">
      <c r="B12" s="34" t="s">
        <v>59</v>
      </c>
      <c r="C12" s="40" t="s">
        <v>60</v>
      </c>
      <c r="D12" s="36" t="s">
        <v>61</v>
      </c>
      <c r="E12" s="37">
        <v>85000</v>
      </c>
    </row>
    <row r="13" spans="2:7" x14ac:dyDescent="0.35">
      <c r="B13" s="34" t="s">
        <v>62</v>
      </c>
      <c r="C13" s="40">
        <v>45667</v>
      </c>
      <c r="D13" s="36" t="s">
        <v>48</v>
      </c>
      <c r="E13" s="37">
        <v>500400</v>
      </c>
      <c r="G13" s="32"/>
    </row>
    <row r="14" spans="2:7" x14ac:dyDescent="0.35">
      <c r="B14" s="34" t="s">
        <v>70</v>
      </c>
      <c r="C14" s="40">
        <v>45667</v>
      </c>
      <c r="D14" s="36" t="s">
        <v>48</v>
      </c>
      <c r="E14" s="37">
        <v>-479600</v>
      </c>
    </row>
    <row r="15" spans="2:7" x14ac:dyDescent="0.35">
      <c r="B15" s="34" t="s">
        <v>64</v>
      </c>
      <c r="C15" s="40">
        <v>45670</v>
      </c>
      <c r="D15" s="36" t="s">
        <v>48</v>
      </c>
      <c r="E15" s="37">
        <v>103500</v>
      </c>
    </row>
    <row r="16" spans="2:7" x14ac:dyDescent="0.35">
      <c r="B16" s="34" t="s">
        <v>81</v>
      </c>
      <c r="C16" s="40">
        <v>45684</v>
      </c>
      <c r="D16" s="36" t="s">
        <v>58</v>
      </c>
      <c r="E16" s="37">
        <v>699900</v>
      </c>
    </row>
    <row r="17" spans="2:8" ht="29" x14ac:dyDescent="0.35">
      <c r="B17" s="42" t="s">
        <v>65</v>
      </c>
      <c r="C17" s="35" t="s">
        <v>34</v>
      </c>
      <c r="D17" s="36" t="s">
        <v>56</v>
      </c>
      <c r="E17" s="37">
        <v>70225</v>
      </c>
    </row>
    <row r="18" spans="2:8" x14ac:dyDescent="0.35">
      <c r="B18" s="8"/>
    </row>
    <row r="19" spans="2:8" x14ac:dyDescent="0.35">
      <c r="D19" s="8" t="s">
        <v>54</v>
      </c>
      <c r="E19" s="32">
        <f>SUM(E6:E17)</f>
        <v>4123325</v>
      </c>
    </row>
    <row r="20" spans="2:8" x14ac:dyDescent="0.35">
      <c r="D20" s="8" t="s">
        <v>53</v>
      </c>
      <c r="E20" s="31">
        <v>3500000</v>
      </c>
    </row>
    <row r="21" spans="2:8" x14ac:dyDescent="0.35">
      <c r="D21" s="8" t="s">
        <v>36</v>
      </c>
      <c r="E21" s="33">
        <f>E20-E19</f>
        <v>-623325</v>
      </c>
      <c r="H21" s="32"/>
    </row>
    <row r="22" spans="2:8" x14ac:dyDescent="0.35">
      <c r="E22" s="38"/>
    </row>
    <row r="23" spans="2:8" x14ac:dyDescent="0.35">
      <c r="E23" s="3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E641A-147F-44AF-A301-7F79E0D56BDB}">
  <dimension ref="C2:H11"/>
  <sheetViews>
    <sheetView workbookViewId="0">
      <selection activeCell="E15" sqref="E15"/>
    </sheetView>
  </sheetViews>
  <sheetFormatPr baseColWidth="10" defaultRowHeight="14.5" x14ac:dyDescent="0.35"/>
  <cols>
    <col min="3" max="3" width="15.54296875" bestFit="1" customWidth="1"/>
    <col min="5" max="5" width="16.90625" bestFit="1" customWidth="1"/>
    <col min="6" max="6" width="11.54296875" bestFit="1" customWidth="1"/>
    <col min="7" max="7" width="11.6328125" customWidth="1"/>
    <col min="8" max="8" width="11.08984375" customWidth="1"/>
    <col min="9" max="9" width="5.81640625" bestFit="1" customWidth="1"/>
  </cols>
  <sheetData>
    <row r="2" spans="3:8" ht="15" thickBot="1" x14ac:dyDescent="0.4">
      <c r="F2" s="43"/>
      <c r="G2" s="43"/>
      <c r="H2" s="43"/>
    </row>
    <row r="3" spans="3:8" x14ac:dyDescent="0.35">
      <c r="C3" s="45"/>
      <c r="D3" s="46" t="s">
        <v>45</v>
      </c>
      <c r="E3" s="46" t="s">
        <v>46</v>
      </c>
      <c r="F3" s="46" t="s">
        <v>47</v>
      </c>
      <c r="G3" s="41"/>
      <c r="H3" s="41"/>
    </row>
    <row r="4" spans="3:8" x14ac:dyDescent="0.35">
      <c r="C4" s="34" t="s">
        <v>44</v>
      </c>
      <c r="D4" s="40">
        <v>45656</v>
      </c>
      <c r="E4" s="36" t="s">
        <v>66</v>
      </c>
      <c r="F4" s="37">
        <v>378000</v>
      </c>
      <c r="G4" s="41"/>
      <c r="H4" s="41"/>
    </row>
    <row r="5" spans="3:8" x14ac:dyDescent="0.35">
      <c r="C5" s="34" t="s">
        <v>49</v>
      </c>
      <c r="D5" s="40">
        <v>45665</v>
      </c>
      <c r="E5" s="36" t="s">
        <v>68</v>
      </c>
      <c r="F5" s="37">
        <v>199600</v>
      </c>
      <c r="G5" s="41"/>
      <c r="H5" s="41"/>
    </row>
    <row r="6" spans="3:8" x14ac:dyDescent="0.35">
      <c r="C6" s="34" t="s">
        <v>67</v>
      </c>
      <c r="D6" s="40">
        <v>45666</v>
      </c>
      <c r="E6" s="36" t="s">
        <v>69</v>
      </c>
      <c r="F6" s="37">
        <v>220000</v>
      </c>
      <c r="G6" s="41"/>
      <c r="H6" s="41"/>
    </row>
    <row r="9" spans="3:8" x14ac:dyDescent="0.35">
      <c r="E9" s="8" t="s">
        <v>54</v>
      </c>
      <c r="F9" s="32">
        <f>SUM(F4:F6)</f>
        <v>797600</v>
      </c>
    </row>
    <row r="10" spans="3:8" x14ac:dyDescent="0.35">
      <c r="E10" s="8" t="s">
        <v>53</v>
      </c>
      <c r="F10" s="31">
        <v>1000000</v>
      </c>
    </row>
    <row r="11" spans="3:8" x14ac:dyDescent="0.35">
      <c r="E11" s="8" t="s">
        <v>36</v>
      </c>
      <c r="F11" s="33">
        <f>F10-F9</f>
        <v>202400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4E23510-F61A-421E-B4D5-59CA3597DBF2}"/>
</file>

<file path=customXml/itemProps2.xml><?xml version="1.0" encoding="utf-8"?>
<ds:datastoreItem xmlns:ds="http://schemas.openxmlformats.org/officeDocument/2006/customXml" ds:itemID="{C1298A8A-FDE7-4166-B65E-A0BED2341E30}"/>
</file>

<file path=customXml/itemProps3.xml><?xml version="1.0" encoding="utf-8"?>
<ds:datastoreItem xmlns:ds="http://schemas.openxmlformats.org/officeDocument/2006/customXml" ds:itemID="{CBE44207-D44D-4614-B5C2-DB871F7233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Resumen Anticipos</vt:lpstr>
      <vt:lpstr>Traslado del Equipo Operativo </vt:lpstr>
      <vt:lpstr>Compras Sede </vt:lpstr>
      <vt:lpstr>Inaguracion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Catalina Monsalve Gomez</dc:creator>
  <cp:lastModifiedBy>Catalina Monsalve Gomez</cp:lastModifiedBy>
  <dcterms:created xsi:type="dcterms:W3CDTF">2025-01-03T14:58:13Z</dcterms:created>
  <dcterms:modified xsi:type="dcterms:W3CDTF">2025-01-27T19:52:15Z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