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2.xml" ContentType="application/vnd.ms-excel.person+xml"/>
  <Override PartName="/xl/persons/person1.xml" ContentType="application/vnd.ms-excel.person+xml"/>
  <Override PartName="/xl/persons/person6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4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grupoafiansa-my.sharepoint.com/personal/lady_rodriguez_spagrupoinmobiliario_com/Documents/BACKUP LADY/DOCUMENTOS LADY/COMPRAS DE CARTERA/2023/BOGOTA/MULTIFLEX/"/>
    </mc:Choice>
  </mc:AlternateContent>
  <xr:revisionPtr revIDLastSave="409" documentId="11_C9C7E2366D9BC9819130F9591FE2D6C6ED4DA661" xr6:coauthVersionLast="47" xr6:coauthVersionMax="47" xr10:uidLastSave="{06EC4C41-523E-4273-AA88-071EFA60FA65}"/>
  <bookViews>
    <workbookView xWindow="-120" yWindow="-120" windowWidth="20730" windowHeight="11160" xr2:uid="{00000000-000D-0000-FFFF-FFFF00000000}"/>
  </bookViews>
  <sheets>
    <sheet name="MATRIZ" sheetId="1" r:id="rId1"/>
    <sheet name="LIQUIDACION" sheetId="4" r:id="rId2"/>
    <sheet name="NEGADOS" sheetId="3" r:id="rId3"/>
  </sheets>
  <definedNames>
    <definedName name="_xlnm._FilterDatabase" localSheetId="0" hidden="1">MATRIZ!$A$1:$IQ$1</definedName>
  </definedNames>
  <calcPr calcId="181029"/>
  <extLst>
    <ext uri="GoogleSheetsCustomDataVersion2">
      <go:sheetsCustomData xmlns:go="http://customooxmlschemas.google.com/" r:id="rId5" roundtripDataChecksum="ilIGhNK/l0FFwAvfUdX9Zwrd5W5idVRg9zGCt5ejFCs="/>
    </ext>
  </extLst>
</workbook>
</file>

<file path=xl/calcChain.xml><?xml version="1.0" encoding="utf-8"?>
<calcChain xmlns="http://schemas.openxmlformats.org/spreadsheetml/2006/main">
  <c r="B7" i="4" l="1"/>
  <c r="G13" i="4"/>
  <c r="AC3" i="3"/>
  <c r="AN3" i="3" s="1"/>
  <c r="AC22" i="1"/>
  <c r="AN22" i="1" s="1"/>
  <c r="B12" i="4" l="1"/>
  <c r="B15" i="4" s="1"/>
  <c r="X35" i="1"/>
  <c r="B3" i="4" s="1"/>
  <c r="B18" i="4"/>
  <c r="AC27" i="1" l="1"/>
  <c r="AN27" i="1" s="1"/>
  <c r="AH2" i="3"/>
  <c r="AS2" i="3" s="1"/>
  <c r="AC19" i="1"/>
  <c r="AN19" i="1" s="1"/>
  <c r="AC11" i="1"/>
  <c r="AN11" i="1" s="1"/>
  <c r="AC23" i="1" l="1"/>
  <c r="AC21" i="1"/>
  <c r="AN21" i="1" s="1"/>
  <c r="AC20" i="1"/>
  <c r="AN20" i="1" s="1"/>
  <c r="AC31" i="1"/>
  <c r="AN31" i="1" s="1"/>
  <c r="AC18" i="1"/>
  <c r="AN18" i="1" s="1"/>
  <c r="AC17" i="1"/>
  <c r="AN17" i="1" s="1"/>
  <c r="AC16" i="1"/>
  <c r="AN16" i="1" s="1"/>
  <c r="AC15" i="1"/>
  <c r="AN15" i="1" s="1"/>
  <c r="AC34" i="1"/>
  <c r="AN34" i="1" s="1"/>
  <c r="AC14" i="1"/>
  <c r="AN14" i="1" s="1"/>
  <c r="AC13" i="1"/>
  <c r="AN13" i="1" s="1"/>
  <c r="AC12" i="1"/>
  <c r="AN12" i="1" s="1"/>
  <c r="AC30" i="1"/>
  <c r="AN30" i="1" s="1"/>
  <c r="AC33" i="1"/>
  <c r="AN33" i="1" s="1"/>
  <c r="AC32" i="1"/>
  <c r="AN32" i="1" s="1"/>
  <c r="AC29" i="1"/>
  <c r="AN29" i="1" s="1"/>
  <c r="AC10" i="1"/>
  <c r="AN10" i="1" s="1"/>
  <c r="AC28" i="1"/>
  <c r="AN28" i="1" s="1"/>
  <c r="AC5" i="1"/>
  <c r="AN5" i="1" s="1"/>
  <c r="AC3" i="1"/>
  <c r="AN3" i="1" s="1"/>
  <c r="AC26" i="1"/>
  <c r="AN26" i="1" s="1"/>
  <c r="AC4" i="1"/>
  <c r="AN4" i="1" s="1"/>
  <c r="AC2" i="1"/>
  <c r="AN2" i="1" s="1"/>
  <c r="AC25" i="1"/>
  <c r="AN25" i="1" s="1"/>
  <c r="AC9" i="1"/>
  <c r="AN9" i="1" s="1"/>
  <c r="AC24" i="1"/>
  <c r="AN24" i="1" s="1"/>
  <c r="AC8" i="1"/>
  <c r="AN8" i="1" s="1"/>
  <c r="AC7" i="1"/>
  <c r="AN7" i="1" s="1"/>
  <c r="AC6" i="1"/>
  <c r="AN23" i="1" l="1"/>
  <c r="AH23" i="1"/>
  <c r="AN6" i="1"/>
  <c r="AN35" i="1" s="1"/>
  <c r="AH6" i="1"/>
  <c r="B4" i="4" l="1"/>
  <c r="B5" i="4" s="1"/>
  <c r="C7" i="4" l="1"/>
  <c r="B9" i="4"/>
  <c r="B10" i="4"/>
  <c r="G4" i="4"/>
  <c r="H4" i="4" s="1"/>
  <c r="G5" i="4"/>
  <c r="G7" i="4"/>
  <c r="B23" i="4" l="1"/>
</calcChain>
</file>

<file path=xl/sharedStrings.xml><?xml version="1.0" encoding="utf-8"?>
<sst xmlns="http://schemas.openxmlformats.org/spreadsheetml/2006/main" count="2258" uniqueCount="742">
  <si>
    <t>INM CEDENTE</t>
  </si>
  <si>
    <t>CTO CEDENTE</t>
  </si>
  <si>
    <t>INM SPA</t>
  </si>
  <si>
    <t>CTO SPA</t>
  </si>
  <si>
    <t>NUMERO DE SOLICITUD AFFI</t>
  </si>
  <si>
    <t>RESULTADO AFFI</t>
  </si>
  <si>
    <t>SUBSANACION</t>
  </si>
  <si>
    <t xml:space="preserve">FACTURACION </t>
  </si>
  <si>
    <t xml:space="preserve">RECAUDO </t>
  </si>
  <si>
    <t>PAGO PP</t>
  </si>
  <si>
    <t>PAZ Y SALVO ADMIN</t>
  </si>
  <si>
    <t>PAZ Y SALVO PP</t>
  </si>
  <si>
    <t>ASEGURADORA ANTERIOR</t>
  </si>
  <si>
    <t>AFIANZADORA SPA</t>
  </si>
  <si>
    <t>No ASEGURABLE AFFI</t>
  </si>
  <si>
    <t xml:space="preserve">tipo de inmueble </t>
  </si>
  <si>
    <t>CLAUSULA CESION CTO ADMIN</t>
  </si>
  <si>
    <t>CLAUSULA CESION CTO ARR</t>
  </si>
  <si>
    <t>MES INGRESO A SPA</t>
  </si>
  <si>
    <t>FECHA POSIBLE DESOCUPACION</t>
  </si>
  <si>
    <t>MES DESOCUPACION</t>
  </si>
  <si>
    <t>TIPO DE BLOQUEO</t>
  </si>
  <si>
    <t>TIPO DE DOCUMENTO ARRENDATARIO</t>
  </si>
  <si>
    <t>NACIONALIDAD</t>
  </si>
  <si>
    <t>CEDULA O NIT</t>
  </si>
  <si>
    <t>ARRENDATARIO</t>
  </si>
  <si>
    <t>CANON</t>
  </si>
  <si>
    <t xml:space="preserve"> IVA DEL 19% </t>
  </si>
  <si>
    <t xml:space="preserve"> ADMON </t>
  </si>
  <si>
    <t xml:space="preserve"> RETEFUENTE </t>
  </si>
  <si>
    <t xml:space="preserve"> RETEICA </t>
  </si>
  <si>
    <t xml:space="preserve"> TOTAL CANON + ADMON </t>
  </si>
  <si>
    <t xml:space="preserve"> ADMIN INCLUIDA EN VALOR DE CANON SI/NO</t>
  </si>
  <si>
    <t xml:space="preserve"> INCREMENTO CONVENIDO </t>
  </si>
  <si>
    <t>% COMISION CANON CEDENTE</t>
  </si>
  <si>
    <t>RETENCION POR COMISION PP</t>
  </si>
  <si>
    <t xml:space="preserve"> VALOR COMISION CANON CEDENTE </t>
  </si>
  <si>
    <t>%COMISION ADMIN CEDENTE</t>
  </si>
  <si>
    <t xml:space="preserve"> VALOR COMISION ADMIN CEDENTE </t>
  </si>
  <si>
    <t>VALOR SEGURO CEDENTE</t>
  </si>
  <si>
    <t>% COMISION SPA</t>
  </si>
  <si>
    <t>TOTAL COMISION SPA</t>
  </si>
  <si>
    <t>VALOR GASTOS BANCARIOS</t>
  </si>
  <si>
    <t>POLIZA DE SERVICIOS PUBLICOS SI / NO</t>
  </si>
  <si>
    <t>VALOR AMPARO INTEGRAL</t>
  </si>
  <si>
    <t>VALOR CUPON</t>
  </si>
  <si>
    <t>DESTINACION</t>
  </si>
  <si>
    <t>DIRECCION INMUEBLE</t>
  </si>
  <si>
    <t>CIUDAD INMUEBLE</t>
  </si>
  <si>
    <t>CODIGO POSTAL ARRENDATARIO</t>
  </si>
  <si>
    <t>BARRIO</t>
  </si>
  <si>
    <t>ESTRATO</t>
  </si>
  <si>
    <t>REFERENCIA CATASTRAL - CHIP (BOGOTA)</t>
  </si>
  <si>
    <t>MATRICULA INMOBILIARIA</t>
  </si>
  <si>
    <t>E-MAIL
ARRENDATARIO</t>
  </si>
  <si>
    <t>TELEFONOS ARRENDATARIOS</t>
  </si>
  <si>
    <t>CELULAR ARRENDATARIOS</t>
  </si>
  <si>
    <t>DIRECCION CORRESPONDENCIA ARRENDATARIO</t>
  </si>
  <si>
    <t>CIUDAD CORRESPONDENCIA ARRENDATARIO</t>
  </si>
  <si>
    <t>tipo_clasificacion</t>
  </si>
  <si>
    <t>VIGENCIA DEL CONTRATO</t>
  </si>
  <si>
    <t>FECHA INICIO CONTRATO</t>
  </si>
  <si>
    <t>FECHA FINAL CONTRATO</t>
  </si>
  <si>
    <t>FECHA DE CAUSACION</t>
  </si>
  <si>
    <t>FECHA DE CESION</t>
  </si>
  <si>
    <t>TIPO DE DOCUMENTO DEUDOR SOLIDARIO 1</t>
  </si>
  <si>
    <t>CEDULA O NIT 1</t>
  </si>
  <si>
    <t>NOMBRE 1er DEDUOR SOLIDARIO</t>
  </si>
  <si>
    <t>CODIGO POSTAL DEUDOR 1</t>
  </si>
  <si>
    <t>DIRECCION</t>
  </si>
  <si>
    <t xml:space="preserve">CIUDAD </t>
  </si>
  <si>
    <t>CELULAR</t>
  </si>
  <si>
    <t>TELEFONOS</t>
  </si>
  <si>
    <t>EMAIL</t>
  </si>
  <si>
    <t>TIPO DE DOCUMENTO DEUDOR SOLIDARIO 2</t>
  </si>
  <si>
    <t>CEDULA O NIT 2</t>
  </si>
  <si>
    <t>NOMBRE 2doDEDUOR SOLIDARIO</t>
  </si>
  <si>
    <t>CODIGO POSTAL DEUDOR 2</t>
  </si>
  <si>
    <t>TIPO DE DOCUMENTO DEUDOR SOLIDARIO 3</t>
  </si>
  <si>
    <t>CEDULA O NIT 3</t>
  </si>
  <si>
    <t>NOMBRE 3er DEDUOR SOLIDARIO</t>
  </si>
  <si>
    <t>CODIGO POSTAL DEUDOR 3</t>
  </si>
  <si>
    <t>CIUDAD</t>
  </si>
  <si>
    <t>CEDULA O NIT 4</t>
  </si>
  <si>
    <t>TIPO DE DOCUMENTO DEUDOR SOLIDARIO 4</t>
  </si>
  <si>
    <t>NOMBRE 4er DEDUOR SOLIDARIO</t>
  </si>
  <si>
    <t>APELLIDOS DEUDOR 4</t>
  </si>
  <si>
    <t>NOMBRES DEUDOR 4</t>
  </si>
  <si>
    <t>CODIGO POSTAL DEUDOR 4</t>
  </si>
  <si>
    <t>TIPO DE DOCUMENTO PROPIETARIO</t>
  </si>
  <si>
    <t>CEDULA O NIT PROPIETARIO</t>
  </si>
  <si>
    <t>PROPIETARIO</t>
  </si>
  <si>
    <t>PARTICIPACION</t>
  </si>
  <si>
    <t>DIRECCION CORRESPONDENCIA</t>
  </si>
  <si>
    <t>TELEFONO FIJO</t>
  </si>
  <si>
    <t>CELULAR 2</t>
  </si>
  <si>
    <t>REGIMEN TRIBUTARIO PROPIETARIO</t>
  </si>
  <si>
    <t>CIUDAD DE RESIDENCIA PROPIETARIO</t>
  </si>
  <si>
    <t>CODIGO POSTAL PROPIETARIO</t>
  </si>
  <si>
    <t>BENEFICIARIO DE GIRO</t>
  </si>
  <si>
    <t>CEDULA BENEFICARIO GIRO</t>
  </si>
  <si>
    <t>FORMA DE PAGO
(TRANS - CHEQUE)</t>
  </si>
  <si>
    <t>BANCO</t>
  </si>
  <si>
    <t>TIPO DE CUENTA</t>
  </si>
  <si>
    <t>No DE CUENTA</t>
  </si>
  <si>
    <t>DIA DE PAGO</t>
  </si>
  <si>
    <t xml:space="preserve">COPROPIETARIO 1 </t>
  </si>
  <si>
    <t>TIPO DE DOCUMENTO COPROPIETARIO 1</t>
  </si>
  <si>
    <t>CEDULA COPROPIETARIO 1</t>
  </si>
  <si>
    <t>PARTICIPACIÓN COP 1</t>
  </si>
  <si>
    <t>DIRECCION DE CORRESPONDENCIA COP 1</t>
  </si>
  <si>
    <t>CELULAR COP 1</t>
  </si>
  <si>
    <t>E-MAIL COP 1</t>
  </si>
  <si>
    <t>REGIMEN TRIBUTARIO COP 1</t>
  </si>
  <si>
    <t>CIUDAD DE RESIDENCIA PROPIETARIO COP 1</t>
  </si>
  <si>
    <t>CODIGO POSTAL COP 1</t>
  </si>
  <si>
    <t>BENEFICIARIO DE GIRO COP 1</t>
  </si>
  <si>
    <t>CEDULA BENEFICARIO GIRO COP 1</t>
  </si>
  <si>
    <t>FORMA DE PAGO
(TRANS - CHEQUE) COP 1</t>
  </si>
  <si>
    <t>BANCO COP 1</t>
  </si>
  <si>
    <t>TIPO DE CUENTA COP 1</t>
  </si>
  <si>
    <t>No DE CUENTA COP 1</t>
  </si>
  <si>
    <t xml:space="preserve">COPROPIETARIO 2 </t>
  </si>
  <si>
    <t>TIPO DE DOCUMENTO COPROPIETARIO 2</t>
  </si>
  <si>
    <t>CEDULA COPROPIETARIO 2</t>
  </si>
  <si>
    <t>PARTICIPACIÓN COP 2</t>
  </si>
  <si>
    <t>DIRECCION DE CORRESPONDENCIA COP 2</t>
  </si>
  <si>
    <t>CELULAR COP 2</t>
  </si>
  <si>
    <t>E-MAIL COP 2</t>
  </si>
  <si>
    <t>REGIMEN TRIBUTARIO COP 2</t>
  </si>
  <si>
    <t>CIUDAD DE RESIDENCIA PROPIETARIO COP 2</t>
  </si>
  <si>
    <t>CODIGO POSTAL COP 2</t>
  </si>
  <si>
    <t>BENEFICIARIO DE GIRO COP 2</t>
  </si>
  <si>
    <t>CEDULA BENEFICARIO GIRO COP 2</t>
  </si>
  <si>
    <t>FORMA DE PAGO
(TRANS - CHEQUE) COP 2</t>
  </si>
  <si>
    <t>BANCO COP 2</t>
  </si>
  <si>
    <t>TIPO DE CUENTA COP 2</t>
  </si>
  <si>
    <t>No DE CUENTA COP 2</t>
  </si>
  <si>
    <t xml:space="preserve">COPROPIETARIO 3 </t>
  </si>
  <si>
    <t>TIPO DE DOCUMENTO COPROPIETARIO 3</t>
  </si>
  <si>
    <t>CEDULA COPROPIETARIO 3</t>
  </si>
  <si>
    <t>PARTICIPACIÓN COP 3</t>
  </si>
  <si>
    <t>DIRECCION DE CORRESPONDENCIA COP 3</t>
  </si>
  <si>
    <t>CELULAR COP 3</t>
  </si>
  <si>
    <t>E-MAIL COP 3</t>
  </si>
  <si>
    <t>REGIMEN TRIBUTARIO COP 3</t>
  </si>
  <si>
    <t>CIUDAD DE RESIDENCIA PROPIETARIO COP 3</t>
  </si>
  <si>
    <t>CODIGO POSTAL COP 3</t>
  </si>
  <si>
    <t>BENEFICIARIO DE GIRO COP 3</t>
  </si>
  <si>
    <t>CEDULA BENEFICARIO GIRO COP 3</t>
  </si>
  <si>
    <t>FORMA DE PAGO
(TRANS - CHEQUE) COP 3</t>
  </si>
  <si>
    <t>BANCO COP 3</t>
  </si>
  <si>
    <t>TIPO DE CUENTA COP 3</t>
  </si>
  <si>
    <t>No DE CUENTA COP 3</t>
  </si>
  <si>
    <t xml:space="preserve">COPROPIETARIO 4 </t>
  </si>
  <si>
    <t>TIPO DE DOCUMENTO COPROPIETARIO 4</t>
  </si>
  <si>
    <t>CEDULA COPROPIETARIO 4</t>
  </si>
  <si>
    <t>PARTICIPACIÓN COP 4</t>
  </si>
  <si>
    <t>DIRECCION DE CORRESPONDENCIA COP 4</t>
  </si>
  <si>
    <t>CELULAR COP 4</t>
  </si>
  <si>
    <t>E-MAIL COP 4</t>
  </si>
  <si>
    <t>REGIMEN TRIBUTARIO COP 4</t>
  </si>
  <si>
    <t>CIUDAD DE RESIDENCIA PROPIETARIO COP 4</t>
  </si>
  <si>
    <t>CODIGO POSTAL COP 4</t>
  </si>
  <si>
    <t>BENEFICIARIO DE GIRO COP 4</t>
  </si>
  <si>
    <t>CEDULA BENEFICARIO GIRO COP 4</t>
  </si>
  <si>
    <t>FORMA DE PAGO
(TRANS - CHEQUE) COP 4</t>
  </si>
  <si>
    <t>BANCO COP 4</t>
  </si>
  <si>
    <t>TIPO DE CUENTA COP 4</t>
  </si>
  <si>
    <t>No DE CUENTA COP 4</t>
  </si>
  <si>
    <t>NIT ADMON</t>
  </si>
  <si>
    <t>NOMBRE DE UNIDAD O CONJUNTO RESIDENCIAL</t>
  </si>
  <si>
    <t>NOMBRE ADMINISTRADOR</t>
  </si>
  <si>
    <t>FORMA DE PAGO
 (TRANS - CHEQUE)</t>
  </si>
  <si>
    <t>No DE CUETNA</t>
  </si>
  <si>
    <t xml:space="preserve">quien paga la admon </t>
  </si>
  <si>
    <t>CONTRATO ARRENDAMIENTO VERIFICAR QUE SEA ORIGINAL</t>
  </si>
  <si>
    <t>ESTADO DE DETERIORO</t>
  </si>
  <si>
    <t xml:space="preserve"> FIRMAS DEL ARRENDATARIO Y /O DEUDOR SOLIDARIO,</t>
  </si>
  <si>
    <t>FIRMA DEL ARRENDADOR</t>
  </si>
  <si>
    <t>LINDEROS</t>
  </si>
  <si>
    <t>CLAUSULA REPORTE CENTRALES DE RIESGO - AUTORIZACION</t>
  </si>
  <si>
    <t>CLAUSULA ABANDONO</t>
  </si>
  <si>
    <t>CLAUSULA PENAL</t>
  </si>
  <si>
    <t>CLAUSULA DE ADMINISTRACION ( QUE ESPECIFIQUE QUIEN ES EL RESPONSABLE DEL PAGO)</t>
  </si>
  <si>
    <t>CLAUSULA DE SANCIONES PENALES</t>
  </si>
  <si>
    <t>PODER DEL ARRENDATARIO Y/O DEUDOR SOLIDARIO SI ACTUA CON APODERADO</t>
  </si>
  <si>
    <t>CADENA DE ENDOSOS</t>
  </si>
  <si>
    <t>CERT DE CAMARA EN CASO DE SER PERSONA JURIDICA</t>
  </si>
  <si>
    <t>ACTA DE ENTREGA</t>
  </si>
  <si>
    <t>INVENTARIO</t>
  </si>
  <si>
    <t>COPIA CEDULA DEL ARRENDATARIO</t>
  </si>
  <si>
    <t>RUT</t>
  </si>
  <si>
    <t>ASEGURABLE</t>
  </si>
  <si>
    <t>FORMULARIO ASEGURADORA(ARRENDATARIO)</t>
  </si>
  <si>
    <t>FORMULARIO ASEGURADORA(DEUDOR SOLIDARIO)</t>
  </si>
  <si>
    <t>COPIA CC DEUDOR 1</t>
  </si>
  <si>
    <t>COPIA CC DEUDOR 2</t>
  </si>
  <si>
    <t>COPIA CC DEUDOR 3</t>
  </si>
  <si>
    <t>COPIA CC DEUDOR 4</t>
  </si>
  <si>
    <t>CONTRATO MANDATO VERIFICAR QUE SEA ORIGINAL</t>
  </si>
  <si>
    <t>FIRMA PROPIETARIO Y ARRENDADOR</t>
  </si>
  <si>
    <t>PODER DEL PROPIETARIO SI ACTUA CON APODERADO</t>
  </si>
  <si>
    <t>FOTOCOPIA CEDULA PROPIETARIO</t>
  </si>
  <si>
    <t>CERTIFICADO DE TRADICION</t>
  </si>
  <si>
    <t>CERT DE CAMARA ( PERSONA JURIDICA)</t>
  </si>
  <si>
    <t>OBSERVACIONES</t>
  </si>
  <si>
    <t>NOTAS</t>
  </si>
  <si>
    <t> </t>
  </si>
  <si>
    <t>CS 4 EL TRIÁNGULO</t>
  </si>
  <si>
    <t>167-168</t>
  </si>
  <si>
    <t>MFX</t>
  </si>
  <si>
    <t>CASA</t>
  </si>
  <si>
    <t>CC</t>
  </si>
  <si>
    <t>COL</t>
  </si>
  <si>
    <t>ACUÑA VALENCIA JHON ALEXANDER</t>
  </si>
  <si>
    <t>SI</t>
  </si>
  <si>
    <t>IPC</t>
  </si>
  <si>
    <t>VIVIENDA</t>
  </si>
  <si>
    <t>CHIA</t>
  </si>
  <si>
    <t>50N-20178872</t>
  </si>
  <si>
    <t>jhalexaander4567@gmail.com</t>
  </si>
  <si>
    <t>6 MESES</t>
  </si>
  <si>
    <t>EULALIA MELO SANCHEZ</t>
  </si>
  <si>
    <t>JOSE ANTONIO VANEGAS MAYORGA</t>
  </si>
  <si>
    <t>COLOMBIANO</t>
  </si>
  <si>
    <t>ARDILA MACÍAS RICARDO JOSÉ</t>
  </si>
  <si>
    <t>56987429084</t>
  </si>
  <si>
    <t>rardila51@gmail.com</t>
  </si>
  <si>
    <t>AP 1-307 GIRASOLES CAJICA</t>
  </si>
  <si>
    <t>187-188</t>
  </si>
  <si>
    <t>SB</t>
  </si>
  <si>
    <t>APTO</t>
  </si>
  <si>
    <t>CE</t>
  </si>
  <si>
    <t>VEN</t>
  </si>
  <si>
    <t>ALCALÁ COLMENARES BLAS RAFAEL</t>
  </si>
  <si>
    <t>CAJICA</t>
  </si>
  <si>
    <t>176-183585</t>
  </si>
  <si>
    <t>CALLE 5 #6-138 AP307 T1</t>
  </si>
  <si>
    <t>12 MESES</t>
  </si>
  <si>
    <t>ZARATE OLARTE SANDRA LUZ</t>
  </si>
  <si>
    <t>CALLE 19 #7-130 CS 17</t>
  </si>
  <si>
    <t>manuelzarate@outlook.com</t>
  </si>
  <si>
    <t>AP 10-201 LA ESTANCIA 5</t>
  </si>
  <si>
    <t>201-202</t>
  </si>
  <si>
    <t>BOGOTA</t>
  </si>
  <si>
    <t>50N-20407359</t>
  </si>
  <si>
    <t>eangulo0112@gmail.com</t>
  </si>
  <si>
    <t>PARRA VARGAS GUSTAVO</t>
  </si>
  <si>
    <t>CRA19A #173-70 AP204 T1 CR TAMENESIS 175</t>
  </si>
  <si>
    <t>3103169524</t>
  </si>
  <si>
    <t>gparra48@yahoo.com</t>
  </si>
  <si>
    <t>AP 1-205 XIAGUA</t>
  </si>
  <si>
    <t>213-214</t>
  </si>
  <si>
    <t>APARICIO GOMEZ JANETH</t>
  </si>
  <si>
    <t>NO</t>
  </si>
  <si>
    <t>CRA 2 ESTE # 21A - 56</t>
  </si>
  <si>
    <t>50N-20857342</t>
  </si>
  <si>
    <t>jannys15@hotmail.com</t>
  </si>
  <si>
    <t>CRA 2 ESTE # 21A-56 AP1-205</t>
  </si>
  <si>
    <t>CARLOS ALFONSO APARICIO GOMEZ</t>
  </si>
  <si>
    <t xml:space="preserve"> </t>
  </si>
  <si>
    <t>CAPARICI@GMAIL.COM</t>
  </si>
  <si>
    <t>FRANCO RODRÍGUEZ ADRIANA</t>
  </si>
  <si>
    <t>adrifrancoro@hotmail.com</t>
  </si>
  <si>
    <t>NUBIA BARRERO</t>
  </si>
  <si>
    <t>CR 2 ESTE # 21A-56</t>
  </si>
  <si>
    <t>324 6580921</t>
  </si>
  <si>
    <t>admontorresdexiagua@gmail.com</t>
  </si>
  <si>
    <t>TRANS</t>
  </si>
  <si>
    <t xml:space="preserve">DAVIVIENDA </t>
  </si>
  <si>
    <t>AHORROS</t>
  </si>
  <si>
    <t>CONVENIO 1495506</t>
  </si>
  <si>
    <t>MAXIMO 15 DEL MES</t>
  </si>
  <si>
    <t>INMOBILIARIA</t>
  </si>
  <si>
    <t>LOCAL 101 PRADO VERANIEGO</t>
  </si>
  <si>
    <t>193-194</t>
  </si>
  <si>
    <t>LOCAL</t>
  </si>
  <si>
    <t>ARIAS AMAYA GUSTAVO YILBERSON</t>
  </si>
  <si>
    <t>IPC + 2</t>
  </si>
  <si>
    <t>COMERCIO</t>
  </si>
  <si>
    <t>50N-156435</t>
  </si>
  <si>
    <t>gustavoyariasamaya@gmail.com</t>
  </si>
  <si>
    <t>CALLE 129 # 49-26 INTERIOR 1</t>
  </si>
  <si>
    <t>GUSTAVO ALEXANDER FRANCO GALVIS</t>
  </si>
  <si>
    <t>gustavoalexanderfg@hotmail.com</t>
  </si>
  <si>
    <t>MONTEJO CASTILLO CLAUDIA</t>
  </si>
  <si>
    <t>cmontejo2@gmail.com</t>
  </si>
  <si>
    <t>AP 1-804 XIAGUA</t>
  </si>
  <si>
    <t>066-067</t>
  </si>
  <si>
    <t>SM</t>
  </si>
  <si>
    <t>50N-20857377</t>
  </si>
  <si>
    <t>info@baenalaborales.com</t>
  </si>
  <si>
    <t>CLAUDIA LILIANA MEJIA ROJAS</t>
  </si>
  <si>
    <t>BOSQUE SABANA AP 3-409</t>
  </si>
  <si>
    <t>claudiamejiar@gmail.com</t>
  </si>
  <si>
    <t>PARRA VARGAS MARIA LUCY</t>
  </si>
  <si>
    <t>CALL 1 3 10 A-33 CASA #42</t>
  </si>
  <si>
    <t>lparra444@hotmail.com</t>
  </si>
  <si>
    <t>AP 11-501 NARANJO 1</t>
  </si>
  <si>
    <t>205-206</t>
  </si>
  <si>
    <t>50N-20839602</t>
  </si>
  <si>
    <t>paolabarrientos1518@gmail.com</t>
  </si>
  <si>
    <t>CALLE 7 # 1 ESTE - 58 AP501</t>
  </si>
  <si>
    <t>MARIA ALEJANDRA GONZALEZ GIL</t>
  </si>
  <si>
    <t>marialegoo@gmail.com</t>
  </si>
  <si>
    <t>DE NARVAEZ CARDENAS MARIA</t>
  </si>
  <si>
    <t>3006291353</t>
  </si>
  <si>
    <t>mcdenarvaezc@yahoo.es</t>
  </si>
  <si>
    <t>MARTHA ELENA SEGURA</t>
  </si>
  <si>
    <t xml:space="preserve">CALLE 7 # 1-58 </t>
  </si>
  <si>
    <t>contabilidad.naranjo1@gmail.com</t>
  </si>
  <si>
    <t>AV VILLAS</t>
  </si>
  <si>
    <t>CORRIENTE</t>
  </si>
  <si>
    <t>CONVENIO 00414940</t>
  </si>
  <si>
    <t>MAXIMO 10 DEL MES</t>
  </si>
  <si>
    <t>AP 2-302 ALTAVISTA</t>
  </si>
  <si>
    <t>099-100</t>
  </si>
  <si>
    <t>BENAVIDES PACHECO LUIS</t>
  </si>
  <si>
    <t>50N-20599684</t>
  </si>
  <si>
    <t>diegobenavidespaez@gmail.com</t>
  </si>
  <si>
    <t>IVONNE SUAREZ PAEZ</t>
  </si>
  <si>
    <t>tatisuares@hotmail.com</t>
  </si>
  <si>
    <t>DELGADO GARZÓN ANDRÉS</t>
  </si>
  <si>
    <t>3212081683</t>
  </si>
  <si>
    <t>andres7012@gmail.com</t>
  </si>
  <si>
    <t>FRANCISCO</t>
  </si>
  <si>
    <t>CALLE 21 # 6-43</t>
  </si>
  <si>
    <t>601 8155332</t>
  </si>
  <si>
    <t>admonagrupacionaltavistaph@gmail.com</t>
  </si>
  <si>
    <t>CAJA SOCIAL</t>
  </si>
  <si>
    <t>AP 10-502 NARANJOS 2</t>
  </si>
  <si>
    <t>078-079</t>
  </si>
  <si>
    <t>CALLE 10 # 2 ESTE - 40</t>
  </si>
  <si>
    <t>50N-20849374</t>
  </si>
  <si>
    <t>cervantes951@hotmail.com</t>
  </si>
  <si>
    <t>CALLE 10 # 2 ESTE - 40 AP502 T10</t>
  </si>
  <si>
    <t>RICARDO ALFONSO CERVANTES HERNANDEZ</t>
  </si>
  <si>
    <t>CR 13 # 35-43 P8</t>
  </si>
  <si>
    <t>rachingenieria.x@gmail.com</t>
  </si>
  <si>
    <t>BUITRAGO NARANJO JOSE ALEJANDRO</t>
  </si>
  <si>
    <t>CALLE 145 # 7-31</t>
  </si>
  <si>
    <t>alebuitrago@yahoo.com</t>
  </si>
  <si>
    <t>ZULEYMA LEIVA CASTILLO</t>
  </si>
  <si>
    <t>contabilidadnaranjo2@gmail.com</t>
  </si>
  <si>
    <t xml:space="preserve">CORRIENTE </t>
  </si>
  <si>
    <t>CS 98 VILLAS SABANERAS</t>
  </si>
  <si>
    <t>150-151</t>
  </si>
  <si>
    <t>NIT</t>
  </si>
  <si>
    <t>CONCRETE LOGISTIC SAS</t>
  </si>
  <si>
    <t>50N-20416394</t>
  </si>
  <si>
    <t>mulojo1@hotmail.com</t>
  </si>
  <si>
    <t>ADRIANA GUZMAN LONDOÑO</t>
  </si>
  <si>
    <t>CR 4 # 11-16 CS98</t>
  </si>
  <si>
    <t>adrimagdaguzman@hotmail.com</t>
  </si>
  <si>
    <t>RESTREPO LOPEZ MAURICIO</t>
  </si>
  <si>
    <t>restrepin@gmail.com</t>
  </si>
  <si>
    <t>AP 2-422 SENIOR SUITES</t>
  </si>
  <si>
    <t>207-208</t>
  </si>
  <si>
    <t>DIAZ VARGAS CARLOS AUGUSTO</t>
  </si>
  <si>
    <t>VDA LA BALSA</t>
  </si>
  <si>
    <t>50N-20887527</t>
  </si>
  <si>
    <t>ingeniocardiaz@gmail.com</t>
  </si>
  <si>
    <t>MAURICIO MEJIA GOMEZ</t>
  </si>
  <si>
    <t>mauriciomejia66@gmail.com</t>
  </si>
  <si>
    <t>LEON RODRIGUEZ GUILLERMO ARTURO</t>
  </si>
  <si>
    <t>galeonr1@gmail.com</t>
  </si>
  <si>
    <t>CLAUDIA GIL GARCIA</t>
  </si>
  <si>
    <t>admon.seniorsuitesguaymaral@nivelcinco.com.co</t>
  </si>
  <si>
    <t>BANCOLOMBIA</t>
  </si>
  <si>
    <t>CS 6 TRAMONTO</t>
  </si>
  <si>
    <t>191-192</t>
  </si>
  <si>
    <t>EQUIPOS Y MAQUINARIA FABEL SAS</t>
  </si>
  <si>
    <t>50N-20837778</t>
  </si>
  <si>
    <t>facturacionfabelsas@gmail.com</t>
  </si>
  <si>
    <t>SILVIA HELENA BELMONTE LEON</t>
  </si>
  <si>
    <t>neljuapada@gmail.com</t>
  </si>
  <si>
    <t>ELOISA RAMIREZ</t>
  </si>
  <si>
    <t>CR 3 VDA LA BALSA</t>
  </si>
  <si>
    <t>tramontocasasph@gmail.com</t>
  </si>
  <si>
    <t>AP 1-706 XIAGUA</t>
  </si>
  <si>
    <t>089-090</t>
  </si>
  <si>
    <t>50N-20857373</t>
  </si>
  <si>
    <t>diefraher@hotmail.com</t>
  </si>
  <si>
    <t>CRA 2 ESTE # 21A-56 APTO 706 T1</t>
  </si>
  <si>
    <t>WALTER FRANCO HERNANDEZ</t>
  </si>
  <si>
    <t>wfranco007@gmail.com</t>
  </si>
  <si>
    <t>CUBIDES TOBÓN ROBERTO</t>
  </si>
  <si>
    <t>robertocubides@hotmail.com</t>
  </si>
  <si>
    <t>AP 2-306 SENIOR SUITES</t>
  </si>
  <si>
    <t>219-220</t>
  </si>
  <si>
    <t>50N-20887487</t>
  </si>
  <si>
    <t>ggmima@gmail.com</t>
  </si>
  <si>
    <t>SENIOR SUITES AP 2-306</t>
  </si>
  <si>
    <t>MARTHA CECILIA JARAMILLO RODRIGUEZ</t>
  </si>
  <si>
    <t>marthacjaramillor@gmail.com</t>
  </si>
  <si>
    <t>PINZON RINCON OLGA MARITZA</t>
  </si>
  <si>
    <t>om.pinzon@gmail.com</t>
  </si>
  <si>
    <t>AP 304 ED FREIJOA</t>
  </si>
  <si>
    <t>179-180</t>
  </si>
  <si>
    <t>GÓMEZ DURÁN DANIEL ALEJANDRO</t>
  </si>
  <si>
    <t>50N-1032991</t>
  </si>
  <si>
    <t>alejodaniel8@hotmail.com</t>
  </si>
  <si>
    <t>CALLE 142 # 9 - 47 APTO 304</t>
  </si>
  <si>
    <t>FANNY CONSTANZA DURAN RUEDA</t>
  </si>
  <si>
    <t>miksu72@hotmail.com</t>
  </si>
  <si>
    <t>DURÁN RUEDA ALICIA</t>
  </si>
  <si>
    <t>inversionesmills@yahoo.com</t>
  </si>
  <si>
    <t>MARIA DEL SOCORRO VALENCIA</t>
  </si>
  <si>
    <t>CALLE  142 # 9-47</t>
  </si>
  <si>
    <t>edificiofreijoaph@gmail.com</t>
  </si>
  <si>
    <t>NUM 005900130070</t>
  </si>
  <si>
    <t>AP 1-604 XIAGUA</t>
  </si>
  <si>
    <t>080-081</t>
  </si>
  <si>
    <t>JARAMILLO MEJIA MARIO</t>
  </si>
  <si>
    <t>50N-20857365</t>
  </si>
  <si>
    <t>erika.arciniegas02@gmail.com</t>
  </si>
  <si>
    <t>AP 212 AVAZU</t>
  </si>
  <si>
    <t>148-149</t>
  </si>
  <si>
    <t>LAMPREA MONTENEGRO ISMAELINA</t>
  </si>
  <si>
    <t>50N-20769841</t>
  </si>
  <si>
    <t>ismaelinal@hotmail.com</t>
  </si>
  <si>
    <t>CARRERA 2 #  21 - 45 AP 212</t>
  </si>
  <si>
    <t>ELIANA ZAMORA CARO</t>
  </si>
  <si>
    <t>CR 69B # 24-39 AP 11-102</t>
  </si>
  <si>
    <t>ezamoracaro@hotmail.com</t>
  </si>
  <si>
    <t>NINI JHOANA ARDILA CAMACHO</t>
  </si>
  <si>
    <t>CARRERA 2#21-45</t>
  </si>
  <si>
    <t>avazuph@gmail.com</t>
  </si>
  <si>
    <t>AP 305 CALLEJA DE SANTA RITA</t>
  </si>
  <si>
    <t>117-118</t>
  </si>
  <si>
    <t>LARROTA GONZALEZ JULIAN</t>
  </si>
  <si>
    <t>CRA 5 # 12 - 44</t>
  </si>
  <si>
    <t>50N-20805157</t>
  </si>
  <si>
    <t>julianlarrota@gmail.com</t>
  </si>
  <si>
    <t>CR2 ESTE # 33-59 CS 112</t>
  </si>
  <si>
    <t>CARLOS ALBERTO LARROTA RIVEROS</t>
  </si>
  <si>
    <t>CR 2 ESTE # 33-59 INT 112</t>
  </si>
  <si>
    <t xml:space="preserve">carlos.larrota@lygservicios.com </t>
  </si>
  <si>
    <t>RODRIGUEZ DURAN JULIÁN</t>
  </si>
  <si>
    <t>julrodu16@hotmail.com</t>
  </si>
  <si>
    <t>LOCAL 1-35 PLAZA MAYOR</t>
  </si>
  <si>
    <t>152-153</t>
  </si>
  <si>
    <t>MATÍZ SANTACRUZ JULIANA</t>
  </si>
  <si>
    <t>50N-20448876</t>
  </si>
  <si>
    <t>juli_l15@hotmail.com</t>
  </si>
  <si>
    <t>TANIA BONILLA MATIZ</t>
  </si>
  <si>
    <t>CL 126 # 11-28 AP502</t>
  </si>
  <si>
    <t>taniabonillamatiz@gmail.com</t>
  </si>
  <si>
    <t>GARZÓN DE DELGADO CARMEN ALICIA</t>
  </si>
  <si>
    <t>AV PASEO DE LOS ZIPAS N°26-80 CASA A 10</t>
  </si>
  <si>
    <t>fdelgadocif@gmail.com</t>
  </si>
  <si>
    <t>MARIA JULIANA VALENCIA</t>
  </si>
  <si>
    <t>AV. PRADILLA 5# ESTE- 31</t>
  </si>
  <si>
    <t>gerenciaplazamayor@mts.com.co</t>
  </si>
  <si>
    <t>CS 79 VILLAS SABANERAS</t>
  </si>
  <si>
    <t>203-204</t>
  </si>
  <si>
    <t>50N-20416375</t>
  </si>
  <si>
    <t>jorgedito07@gmail.com</t>
  </si>
  <si>
    <t>CR 4 # 11 - 16 CASA 79</t>
  </si>
  <si>
    <t>LUIS EDUARDO MORALES GALEANO</t>
  </si>
  <si>
    <t>luedomoga@hotmail.com</t>
  </si>
  <si>
    <t>ORDOÑEZ VELANDIA SONIA CAROL</t>
  </si>
  <si>
    <t>3185506129</t>
  </si>
  <si>
    <t>carol.ordonez0920@gmail.com</t>
  </si>
  <si>
    <t>AP 1-602 XIAGUA</t>
  </si>
  <si>
    <t>209-210</t>
  </si>
  <si>
    <t>ORJUELA RUEDA LUISA FERNANDA</t>
  </si>
  <si>
    <t>50N-20857363</t>
  </si>
  <si>
    <t>luisa.orjuela.rueda@gmail.com</t>
  </si>
  <si>
    <t>LINA MAYERLY ORJUELA RUEDA</t>
  </si>
  <si>
    <t>linaorjuela0130@gmail.com</t>
  </si>
  <si>
    <t>mcvargassanchez@hotmail.com</t>
  </si>
  <si>
    <t>AP 9-233 BOSQUES DE SAN RAFAEL</t>
  </si>
  <si>
    <t>197-198</t>
  </si>
  <si>
    <t>OROZCO RODRÍGUEZ JEFFERSON</t>
  </si>
  <si>
    <t>ZIPAQUIRA</t>
  </si>
  <si>
    <t>176-189337</t>
  </si>
  <si>
    <t>andresorozco9117@gmail.com</t>
  </si>
  <si>
    <t>CANCINO GALLEGO JUANA VALENTINA</t>
  </si>
  <si>
    <t>valentinacancino28@hotmail.com</t>
  </si>
  <si>
    <t>AP 2-314 SENIOR SUITES</t>
  </si>
  <si>
    <t>123-124</t>
  </si>
  <si>
    <t>PACHON REINA JAVIER MAURICIO</t>
  </si>
  <si>
    <t>50N-20887495</t>
  </si>
  <si>
    <t>maopachon@gmail.com</t>
  </si>
  <si>
    <t>GLORIA REINA RODRIGUEZ</t>
  </si>
  <si>
    <t>gloriareina02@gmail.com</t>
  </si>
  <si>
    <t>FONSECA GOMEZ ROSA EMILIA</t>
  </si>
  <si>
    <t>CR 10# 93-51 AP 603</t>
  </si>
  <si>
    <t>3153328045</t>
  </si>
  <si>
    <t>refonsec@hotmail.com</t>
  </si>
  <si>
    <t>LOCAL 1 LOURDES</t>
  </si>
  <si>
    <t>181-182</t>
  </si>
  <si>
    <t>PINEDA LOPEZ LEYDI MILENA</t>
  </si>
  <si>
    <t>50C-113525</t>
  </si>
  <si>
    <t>milena.ingambiental@gmail.com</t>
  </si>
  <si>
    <t>3003060068</t>
  </si>
  <si>
    <t>aliki900@hotmail.com</t>
  </si>
  <si>
    <t>LOCAL 202 PRADO VERANIEGO</t>
  </si>
  <si>
    <t>215-216</t>
  </si>
  <si>
    <t>PINILLA AVILA LEXT JONNY</t>
  </si>
  <si>
    <t>lextjonny@gmail.com</t>
  </si>
  <si>
    <t>CALLE 129 # 49 - 26 LOCAL 202</t>
  </si>
  <si>
    <t>BRENDA JAMADY PINILLA AVILA</t>
  </si>
  <si>
    <t>bjpinillaa@gmail.com</t>
  </si>
  <si>
    <t>ERIKA DYANESSE MOLANO AVILA</t>
  </si>
  <si>
    <t>erika.molano75@gmail.com</t>
  </si>
  <si>
    <t>AP 201 CALLEJA DE SANTA RITA</t>
  </si>
  <si>
    <t>199-200</t>
  </si>
  <si>
    <t>PINZON BLANCA ELENA</t>
  </si>
  <si>
    <t>50N-20805149</t>
  </si>
  <si>
    <t>elenapd98@gmail.com</t>
  </si>
  <si>
    <t>JUAN DE DIOS PINZON</t>
  </si>
  <si>
    <t>Bpinzon97@hotmail.com</t>
  </si>
  <si>
    <t>DURAN ARANGO LUISA FERNANDA</t>
  </si>
  <si>
    <t>3103052012</t>
  </si>
  <si>
    <t>lfdaduran@gmail.com</t>
  </si>
  <si>
    <t>AP 205 CALLEJA DE SANTA RITA</t>
  </si>
  <si>
    <t>223-224</t>
  </si>
  <si>
    <t>50N-20805153</t>
  </si>
  <si>
    <t>lefaqucu022@gmail.com</t>
  </si>
  <si>
    <t>CRA 5 # 12-44 AP205</t>
  </si>
  <si>
    <t>JHON.JAIR_97@HOTMAIL.COM</t>
  </si>
  <si>
    <t>CARLOS FABIAN SCARPETTA PULIDO</t>
  </si>
  <si>
    <t>cscarpetta314@gmail.com</t>
  </si>
  <si>
    <t>CRA 5 # 12-76 AP205</t>
  </si>
  <si>
    <t>3015305178</t>
  </si>
  <si>
    <t>claudetteduran16@gmail.com</t>
  </si>
  <si>
    <t>AP 1-402 XIAGUA</t>
  </si>
  <si>
    <t>161-162</t>
  </si>
  <si>
    <t>RAMIREZ HERNANDEZ CESAR</t>
  </si>
  <si>
    <t>50N-20857351</t>
  </si>
  <si>
    <t>cesarramirez485449@gmail.com</t>
  </si>
  <si>
    <t>CARRERA 2 # 34-59 T1 APTO 402</t>
  </si>
  <si>
    <t>ANDRES MAURICIO DE LA ROSA POLO</t>
  </si>
  <si>
    <t>santigabo77@hotmail.com</t>
  </si>
  <si>
    <t>LATORRE ORTIZ LUZ AMANDA</t>
  </si>
  <si>
    <t>3174709424</t>
  </si>
  <si>
    <t>ifuentes@hotmail.com</t>
  </si>
  <si>
    <t>CS 1 BF EL VERGEL</t>
  </si>
  <si>
    <t>175-176</t>
  </si>
  <si>
    <t>RODRÍGUEZ LIGADIS RUTH MARÍA</t>
  </si>
  <si>
    <t>50N-20711061</t>
  </si>
  <si>
    <t>duoderm12@hotmail.com</t>
  </si>
  <si>
    <t>LUISA MARIA TEJEDOR PELAEZ</t>
  </si>
  <si>
    <t>CALLE 5C # 37-15</t>
  </si>
  <si>
    <t>VALLEDUPAR</t>
  </si>
  <si>
    <t>lumate50@hotmail.com</t>
  </si>
  <si>
    <t>TOVAR JIMENEZ MARTHA</t>
  </si>
  <si>
    <t>CASA #2 BF EL VERGEL LA BALSA</t>
  </si>
  <si>
    <t>martojim@hotmail.com</t>
  </si>
  <si>
    <t>AP 4-601 PARQUE DE LAS FLORES</t>
  </si>
  <si>
    <t>173-174</t>
  </si>
  <si>
    <t>RODRÍGUEZ TORRES OLGA INES</t>
  </si>
  <si>
    <t>50N-20735121</t>
  </si>
  <si>
    <t>olguis2612@gmail.com</t>
  </si>
  <si>
    <t>LUIS GABRIEL AGUILAR OLAYA</t>
  </si>
  <si>
    <t>CR 9 # 21-208</t>
  </si>
  <si>
    <t>luchocef1903@gmail.com</t>
  </si>
  <si>
    <t>MURCIA SIERRA DAIRON EDUARDO</t>
  </si>
  <si>
    <t>CR 2# 32-73</t>
  </si>
  <si>
    <t>3005262734</t>
  </si>
  <si>
    <t>ingemec.dmurcia@gmail.com</t>
  </si>
  <si>
    <t>CONJUNTO RESIDENCIAL PARQUE DE LAS FLORES 1 PH</t>
  </si>
  <si>
    <t>JOSE FAURA</t>
  </si>
  <si>
    <t>CR 2 # 30-61</t>
  </si>
  <si>
    <t>conjuntoparquedelasflores1@gmail.com</t>
  </si>
  <si>
    <t>DAVIVIENDA</t>
  </si>
  <si>
    <t>CONVENIO 1267434</t>
  </si>
  <si>
    <t>AP 101 IBARO 2</t>
  </si>
  <si>
    <t>195-196</t>
  </si>
  <si>
    <t>ROJAS BENAVIDEZ YESICA MARCELA</t>
  </si>
  <si>
    <t>50N-20265908</t>
  </si>
  <si>
    <t>yesiquita.rojas@gmail.com</t>
  </si>
  <si>
    <t>MICHEL SUAREZ BENAVIDEZ</t>
  </si>
  <si>
    <t>maik_suarez@hotmail.com</t>
  </si>
  <si>
    <t>CASTELLANOS AVELLA ORLANDO</t>
  </si>
  <si>
    <t>orlando.castellanosa@gmail.com</t>
  </si>
  <si>
    <t>CS 29 LOS GERANIOS</t>
  </si>
  <si>
    <t>189-190</t>
  </si>
  <si>
    <t>SARMIENTO ARISMENDI JOHNNY</t>
  </si>
  <si>
    <t>50N-20216154</t>
  </si>
  <si>
    <t>sarmiento2012@gmail.com</t>
  </si>
  <si>
    <t>CALLE 9 #7-113 CS 29 GERANIOS 2</t>
  </si>
  <si>
    <t>MARCO AURELIO SARMIENTO BELTRÁN</t>
  </si>
  <si>
    <t>mantenimiento@clublosbuhos.com</t>
  </si>
  <si>
    <t>CARMONA ARANGUREN JAIRO</t>
  </si>
  <si>
    <t>jenniferkb4@hotmail.com</t>
  </si>
  <si>
    <t>AP 1-204 XIAGUA</t>
  </si>
  <si>
    <t>217-218</t>
  </si>
  <si>
    <t>50N-20857341</t>
  </si>
  <si>
    <t>info@nascimentoconsultores.com</t>
  </si>
  <si>
    <t>CRA 2 ESTE # 21A - 56 AP 1-204</t>
  </si>
  <si>
    <t>CLAUDIA MILENA FLOREZ MARTINEZ</t>
  </si>
  <si>
    <t>CR 2 ESTE # 21A-56 AP 1-204</t>
  </si>
  <si>
    <t>clauss_m@hotmail.com</t>
  </si>
  <si>
    <t>HERNÁNDEZ SALGAR JUAN JOSÉ</t>
  </si>
  <si>
    <t>juanjose4418@hotmail.com</t>
  </si>
  <si>
    <t>AP 2-404 XIAGUA</t>
  </si>
  <si>
    <t>070-071</t>
  </si>
  <si>
    <t>VILLANUEVA VIVAS AQUILES</t>
  </si>
  <si>
    <t>50N-20857401</t>
  </si>
  <si>
    <t>aquiles69@hotmail.com</t>
  </si>
  <si>
    <t>CRA 2 ESTE # 21A-56 AP404 T2</t>
  </si>
  <si>
    <t>ENCARGO FIDUCIARIO $6,400,000</t>
  </si>
  <si>
    <t>FUENTES LATORRE INGRIT ASTRID</t>
  </si>
  <si>
    <t>CALLE 24B #68A - 42 T3 AP311</t>
  </si>
  <si>
    <t>CS 7 PANORAMA - COTA</t>
  </si>
  <si>
    <t>221-222</t>
  </si>
  <si>
    <t>VOLTA JOHANS</t>
  </si>
  <si>
    <t>COTA</t>
  </si>
  <si>
    <t>50N-20693345</t>
  </si>
  <si>
    <t>jvolta@citsas.co</t>
  </si>
  <si>
    <t>CRA 9 # 15-45 CS 7 - CR PANORAMA</t>
  </si>
  <si>
    <t>DIANA MIREYA VELASQUEZ RODRIGUEZ</t>
  </si>
  <si>
    <t>info@citsas.co</t>
  </si>
  <si>
    <t>CORONADO SANCHEZ ANGELA PIEDAD</t>
  </si>
  <si>
    <t>piacoronado74@gmail.com</t>
  </si>
  <si>
    <t>AFIANZADORA NACIONAL SAS</t>
  </si>
  <si>
    <t>COMUN</t>
  </si>
  <si>
    <t>SIMPLIFICADO</t>
  </si>
  <si>
    <t>COLOMBIANA</t>
  </si>
  <si>
    <t>ENERO DE 2024</t>
  </si>
  <si>
    <t>% SEGURO</t>
  </si>
  <si>
    <t>TRANSFERENCIA</t>
  </si>
  <si>
    <t>BBVA</t>
  </si>
  <si>
    <t>FALABELLA</t>
  </si>
  <si>
    <t>COLPATRIA</t>
  </si>
  <si>
    <t>OK</t>
  </si>
  <si>
    <t>SIN INFO</t>
  </si>
  <si>
    <t>FRANCO HERNANDEZ DIEGO ALEJANDRO</t>
  </si>
  <si>
    <t>ANGULO CARDENAS EMIRO DE JESUS</t>
  </si>
  <si>
    <t>VANESA CAROLINA BUENAHORA</t>
  </si>
  <si>
    <t>CERVANTES HERNANDEZ FELIPE ANDRES</t>
  </si>
  <si>
    <t>FALTA FIRMA DE ARRENDADOR</t>
  </si>
  <si>
    <t>VERA MEJIA GUADALUPE</t>
  </si>
  <si>
    <t>GUILLERMO ANTONIO BAENA ESCAMILLA</t>
  </si>
  <si>
    <t>GARCIA ACOSTO GUSTAVO ADOLFO</t>
  </si>
  <si>
    <t>VDA LA BALSA, SECTOR LAS JUNTAS, CAMINO LAS JUNTAS, PREDIO SAUSALITO INT 2 -306 SENIOR SUITES GUAYMARAL PH</t>
  </si>
  <si>
    <t>CL 129 # 49 - 26 LOCAL 101</t>
  </si>
  <si>
    <t>NO APLICA</t>
  </si>
  <si>
    <t>CRA 2 ESTE # 21A - 56 APTO 205 T 1</t>
  </si>
  <si>
    <t>VDA LA BALSA, SECTOR LAS JUNTAS, APTO 314 INT 2 GUAYMARAL SENIOR SUITES</t>
  </si>
  <si>
    <t xml:space="preserve">RINCON DE LOS NOGALES, CASA 68 LA BALSA </t>
  </si>
  <si>
    <t>BARRIENTOS RIVEROS JESSICA PAOLA</t>
  </si>
  <si>
    <t>CL 7 # 1 ESTE - 58 APTO 501 INT 11</t>
  </si>
  <si>
    <t>AGRUPACION CAMPESTRE DEL TRIANGULO PH VEREDA FAGUA CASA #4</t>
  </si>
  <si>
    <t>SANDRA LILIANA MAYORGA MELO</t>
  </si>
  <si>
    <t>MORALES BARBOSA JORGE EDUARDO</t>
  </si>
  <si>
    <t>CRA 4 # 11 - 16 CASA 79 INT 79</t>
  </si>
  <si>
    <t>CRA 4 # 11 - 16 CASA 98 BQ 5</t>
  </si>
  <si>
    <t>JORGE MANUEL MUÑOZ LOZADA</t>
  </si>
  <si>
    <t>CL 28 # 22a - 142 APTO 233 T 9</t>
  </si>
  <si>
    <t>COOPERATIVA CENTRAL</t>
  </si>
  <si>
    <t>AV PRADILLA # 5 - 31/57 LOCAL 1-35 PLAZA MAYOR</t>
  </si>
  <si>
    <t>FALTA INFROMACION DE GIRO PP</t>
  </si>
  <si>
    <t>CR 11 # 64 - 36 LOCAL 101</t>
  </si>
  <si>
    <t>QUINTERO CRUZ LEONARDO FABIO</t>
  </si>
  <si>
    <t>CRA 5 # 12 - 44 APTO 205</t>
  </si>
  <si>
    <t>JHONY ALEXANDER SOACHA PIÑERES</t>
  </si>
  <si>
    <t>DURAN ARANGO BERTHA CLAUDETTE</t>
  </si>
  <si>
    <t>MONTEJO CASTILLO CLAUDIA MARIA</t>
  </si>
  <si>
    <t>CL 21 # 6-43 APTO 302 T 2</t>
  </si>
  <si>
    <t>KM 2 VIA CAJICA TABIO INT 5 APTO 304</t>
  </si>
  <si>
    <t>CRA 2 ESTE # 21A - 56 APTO 602 T 1</t>
  </si>
  <si>
    <t>VARGAS DE SÁNCHEZ MARIA DEL CARMEN</t>
  </si>
  <si>
    <t>CRA 2 ESTE # 21A - 56 apto 604 t 1</t>
  </si>
  <si>
    <t>CRA 2 # 30 - 61 APTO 601 T 4</t>
  </si>
  <si>
    <t>BIFAMILIAR EL VERGEL UNIDAD # 1 VDA LA BALSA</t>
  </si>
  <si>
    <t>CRA 14D BIS # 7 - 56 APTO 101</t>
  </si>
  <si>
    <t>CALLE 5 # 6 - 138 APTO 307 T 1</t>
  </si>
  <si>
    <t>CRA 52 # 165 - 58 APTO 201 INT 10</t>
  </si>
  <si>
    <t>CRA 2 ESTE # 21A - 56 APTO 804 T 1</t>
  </si>
  <si>
    <t>CALLE 10 # 2 ESTE - 40 APTO 502 T 10</t>
  </si>
  <si>
    <t>VDA LA BALSA - SENIOR SUITES GUAYMARAL PH SUITE 422 TORRE 2</t>
  </si>
  <si>
    <t>CRA 3 LA BALSA CASA 6 - TRAMONTO CASAS H</t>
  </si>
  <si>
    <t>CRA 2 ESTE # 21A - 56 APTO 706 T 1</t>
  </si>
  <si>
    <t>CL 142 # 9 - 47 APTO 304</t>
  </si>
  <si>
    <t>CRA 2 # 21 - 45 APTO 212</t>
  </si>
  <si>
    <t>CRA 2 ESTE # 21A - 56 APTO 204 T 1</t>
  </si>
  <si>
    <t>CRA 2 ESTE # 21A - 56 APTO 404 T 2</t>
  </si>
  <si>
    <t>SILVIA JULIETA PEÑA PEREZ</t>
  </si>
  <si>
    <t>CRA 5 # 12 - 44 APTO 201</t>
  </si>
  <si>
    <t>NO HAY CONTRATO DE ARRENDAMIENTO</t>
  </si>
  <si>
    <t>MANDATO SIN FIRMA PP</t>
  </si>
  <si>
    <t>APROBADO</t>
  </si>
  <si>
    <t>MOTIVO NEGACION LADY</t>
  </si>
  <si>
    <t>EDIFICIO FREIJOA- PROPIEDAD HORIZONTAL</t>
  </si>
  <si>
    <t>PLAZA MAYOR CENTRO COMERCIAL</t>
  </si>
  <si>
    <t>AGRUPACION ALTAVISTA PROPIEDAD HORIZONTAL</t>
  </si>
  <si>
    <t>EDIFICIO AVAZU PROPIEDAD HORIZONTAL</t>
  </si>
  <si>
    <t>CONJUNTO RESIDENCIAL NARANJO 1</t>
  </si>
  <si>
    <t>CONJUNTO RESIDENCIAL NARANJO 2</t>
  </si>
  <si>
    <t>TORRES XIAGUA CLUB RESIDENCIAL PROPIEDAD HORIZONTAL</t>
  </si>
  <si>
    <t>PROPIEDAD HORIZONTAL CONJUNTO RESIDENCIAL TRAMONTO CASAS P. H.</t>
  </si>
  <si>
    <t>SENIOR SUITES GUAYMARAL P.H.</t>
  </si>
  <si>
    <t>CR 9 # 15 - 45 CASA 7 CR PANORAMA PH</t>
  </si>
  <si>
    <t>FORMA DE PAGO
 (TRANSFERENCIA - CHEQUE)</t>
  </si>
  <si>
    <t>FECHA PROXIMO INCREMENTO</t>
  </si>
  <si>
    <t xml:space="preserve">CONCEPTO </t>
  </si>
  <si>
    <t>VALOR</t>
  </si>
  <si>
    <t xml:space="preserve">VALOR CANONES </t>
  </si>
  <si>
    <t>VALOR COMISIONES</t>
  </si>
  <si>
    <t>TOTAL A FACTURAR</t>
  </si>
  <si>
    <t>IMPUESTOS</t>
  </si>
  <si>
    <t>RETENCION EN LA FUENTE</t>
  </si>
  <si>
    <t xml:space="preserve">DESCUENTOS </t>
  </si>
  <si>
    <t>50% ENVIO NOTIFICACIONES</t>
  </si>
  <si>
    <t>TOTAL DESCUENTOS</t>
  </si>
  <si>
    <t>ABONOS</t>
  </si>
  <si>
    <t>TOTAL ABONOS</t>
  </si>
  <si>
    <t>PAGOS</t>
  </si>
  <si>
    <t xml:space="preserve">TOTAL A GIRAR </t>
  </si>
  <si>
    <t>VALOR COMISIONES X 13</t>
  </si>
  <si>
    <t>FACTURAS SEGÚN CONTRATO</t>
  </si>
  <si>
    <t>FUERA DEL PAIS CHILE</t>
  </si>
  <si>
    <t>rafael.alcala@sentidoscolombia.com</t>
  </si>
  <si>
    <t xml:space="preserve">TODO POR CORREO </t>
  </si>
  <si>
    <t xml:space="preserve">Carrera 110a 86a 37 </t>
  </si>
  <si>
    <t>Cra 81b #19b-50 apto 101 torre 11 portal de modelia 3</t>
  </si>
  <si>
    <t xml:space="preserve">Carrera 4 # 11-16 Casa 98 </t>
  </si>
  <si>
    <t>FUERA DEL PAIS ESTADOS UNIDOS</t>
  </si>
  <si>
    <t xml:space="preserve">Calle 127A #7B-30 </t>
  </si>
  <si>
    <t>FUERA DEL PAIS - ESTADOS UNIDOS</t>
  </si>
  <si>
    <t>Carrera 87 # 17-59 Torre 3 Apto 703</t>
  </si>
  <si>
    <t>CALLE 1 SUR #5-03 CASA3 AGRUPACION CAMPESTRE LA BALSA</t>
  </si>
  <si>
    <t>Cl 24 b 68 - a 42 312</t>
  </si>
  <si>
    <t>Cra. 14DBis # 7-56</t>
  </si>
  <si>
    <t>CRA 9 # 15 - 14 CS 7</t>
  </si>
  <si>
    <t>FEBRERO DE 2024</t>
  </si>
  <si>
    <t>KM 14 CARRETERA CENTRAL DEL NORTE CASA RINCON DE TORCA VEREDA FUSCA</t>
  </si>
  <si>
    <t>LIQUIDACION NEGOCIACION - MULTIFLEX</t>
  </si>
  <si>
    <t>arrendatario desocupo por daños</t>
  </si>
  <si>
    <t>CARRERA 9 # 21-208 AP 4-601 PARQUE DE LAS FLORES</t>
  </si>
  <si>
    <t>SOLO ENVIAN SOPORTES DE PAGO</t>
  </si>
  <si>
    <t>RETEICA 0.81%</t>
  </si>
  <si>
    <t>3 y 19 de enero 2024</t>
  </si>
  <si>
    <t>26 de marzo 2024</t>
  </si>
  <si>
    <t>SALDO ADMIN  INM 56338</t>
  </si>
  <si>
    <t xml:space="preserve">ANTICIPO ABRIL </t>
  </si>
  <si>
    <t>50% de dos meses comision inm 56344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</si>
</sst>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XDR&quot;* #,##0.00_-;\-&quot;XDR&quot;* #,##0.00_-;_-&quot;XDR&quot;* &quot;-&quot;??_-;_-@_-"/>
    <numFmt numFmtId="164" formatCode="&quot;$&quot;\ #,##0;[Red]\-&quot;$&quot;\ #,##0"/>
    <numFmt numFmtId="165" formatCode="0.0%"/>
    <numFmt numFmtId="166" formatCode="dd/mm/yy"/>
    <numFmt numFmtId="167" formatCode="d/m/yy"/>
    <numFmt numFmtId="168" formatCode="_-[$$-409]* #,##0_ ;_-[$$-409]* \-#,##0\ ;_-[$$-409]* &quot;-&quot;??_ ;_-@_ "/>
    <numFmt numFmtId="169" formatCode="_([$$-240A]\ * #,##0_);_([$$-240A]\ * \(#,##0\);_([$$-240A]\ * &quot;-&quot;??_);_(@_)"/>
    <numFmt numFmtId="170" formatCode="&quot;$&quot;\ #,##0_);[Red]\(&quot;$&quot;\ #,##0\)"/>
    <numFmt numFmtId="171" formatCode="_([$$-240A]\ * #,##0.00_);_([$$-240A]\ * \(#,##0.00\);_([$$-240A]\ * &quot;-&quot;??_);_(@_)"/>
    <numFmt numFmtId="172" formatCode="_-[$$-240A]\ * #,##0_-;\-[$$-240A]\ * #,##0_-;_-[$$-240A]\ * &quot;-&quot;??_-;_-@_-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9"/>
      <color theme="1"/>
      <name val="Roboto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00"/>
      <name val="Calibri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rgb="FFFF0000"/>
      <name val="Arial"/>
      <family val="2"/>
    </font>
    <font>
      <sz val="11"/>
      <color theme="1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FEFEF"/>
      </patternFill>
    </fill>
    <fill>
      <patternFill patternType="solid">
        <fgColor rgb="FFFFFF00"/>
        <bgColor rgb="FFE6B8AF"/>
      </patternFill>
    </fill>
    <fill>
      <patternFill patternType="solid">
        <fgColor rgb="FFFFFF00"/>
        <bgColor rgb="FFF4CCCC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EFEFEF"/>
      </patternFill>
    </fill>
    <fill>
      <patternFill patternType="solid">
        <fgColor rgb="FFFF0000"/>
        <bgColor rgb="FFE6B8AF"/>
      </patternFill>
    </fill>
    <fill>
      <patternFill patternType="solid">
        <fgColor rgb="FFFF0000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rgb="FFE6B8AF"/>
      </patternFill>
    </fill>
    <fill>
      <patternFill patternType="solid">
        <fgColor theme="0"/>
        <bgColor rgb="FFF4CCCC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7" fillId="0" borderId="1" xfId="0" applyFont="1" applyBorder="1"/>
    <xf numFmtId="164" fontId="7" fillId="0" borderId="1" xfId="0" applyNumberFormat="1" applyFont="1" applyBorder="1"/>
    <xf numFmtId="49" fontId="7" fillId="5" borderId="1" xfId="0" applyNumberFormat="1" applyFont="1" applyFill="1" applyBorder="1"/>
    <xf numFmtId="49" fontId="7" fillId="0" borderId="1" xfId="0" applyNumberFormat="1" applyFont="1" applyBorder="1"/>
    <xf numFmtId="1" fontId="4" fillId="2" borderId="1" xfId="0" applyNumberFormat="1" applyFont="1" applyFill="1" applyBorder="1" applyAlignment="1">
      <alignment vertical="center" wrapText="1"/>
    </xf>
    <xf numFmtId="1" fontId="7" fillId="0" borderId="1" xfId="0" applyNumberFormat="1" applyFont="1" applyBorder="1"/>
    <xf numFmtId="1" fontId="0" fillId="0" borderId="0" xfId="0" applyNumberFormat="1"/>
    <xf numFmtId="168" fontId="4" fillId="3" borderId="1" xfId="0" applyNumberFormat="1" applyFont="1" applyFill="1" applyBorder="1" applyAlignment="1">
      <alignment vertical="center" wrapText="1"/>
    </xf>
    <xf numFmtId="168" fontId="7" fillId="0" borderId="1" xfId="0" applyNumberFormat="1" applyFont="1" applyBorder="1"/>
    <xf numFmtId="168" fontId="0" fillId="0" borderId="0" xfId="0" applyNumberFormat="1"/>
    <xf numFmtId="0" fontId="6" fillId="7" borderId="3" xfId="0" applyFont="1" applyFill="1" applyBorder="1" applyAlignment="1">
      <alignment wrapText="1"/>
    </xf>
    <xf numFmtId="49" fontId="7" fillId="7" borderId="1" xfId="0" applyNumberFormat="1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7" fillId="7" borderId="1" xfId="0" applyFont="1" applyFill="1" applyBorder="1"/>
    <xf numFmtId="14" fontId="7" fillId="7" borderId="1" xfId="0" applyNumberFormat="1" applyFont="1" applyFill="1" applyBorder="1"/>
    <xf numFmtId="164" fontId="7" fillId="7" borderId="1" xfId="0" applyNumberFormat="1" applyFont="1" applyFill="1" applyBorder="1"/>
    <xf numFmtId="164" fontId="8" fillId="7" borderId="1" xfId="0" applyNumberFormat="1" applyFont="1" applyFill="1" applyBorder="1"/>
    <xf numFmtId="165" fontId="7" fillId="7" borderId="1" xfId="0" applyNumberFormat="1" applyFont="1" applyFill="1" applyBorder="1"/>
    <xf numFmtId="168" fontId="7" fillId="7" borderId="1" xfId="0" applyNumberFormat="1" applyFont="1" applyFill="1" applyBorder="1"/>
    <xf numFmtId="49" fontId="7" fillId="8" borderId="1" xfId="0" applyNumberFormat="1" applyFont="1" applyFill="1" applyBorder="1"/>
    <xf numFmtId="49" fontId="7" fillId="7" borderId="1" xfId="0" applyNumberFormat="1" applyFont="1" applyFill="1" applyBorder="1"/>
    <xf numFmtId="166" fontId="7" fillId="7" borderId="1" xfId="0" applyNumberFormat="1" applyFont="1" applyFill="1" applyBorder="1"/>
    <xf numFmtId="0" fontId="7" fillId="8" borderId="1" xfId="0" applyFont="1" applyFill="1" applyBorder="1"/>
    <xf numFmtId="0" fontId="7" fillId="9" borderId="1" xfId="0" applyFont="1" applyFill="1" applyBorder="1"/>
    <xf numFmtId="0" fontId="7" fillId="10" borderId="1" xfId="0" applyFont="1" applyFill="1" applyBorder="1"/>
    <xf numFmtId="9" fontId="7" fillId="9" borderId="1" xfId="0" applyNumberFormat="1" applyFont="1" applyFill="1" applyBorder="1"/>
    <xf numFmtId="1" fontId="7" fillId="9" borderId="1" xfId="0" applyNumberFormat="1" applyFont="1" applyFill="1" applyBorder="1"/>
    <xf numFmtId="0" fontId="0" fillId="7" borderId="0" xfId="0" applyFill="1"/>
    <xf numFmtId="49" fontId="9" fillId="7" borderId="1" xfId="0" applyNumberFormat="1" applyFont="1" applyFill="1" applyBorder="1"/>
    <xf numFmtId="0" fontId="6" fillId="11" borderId="3" xfId="0" applyFont="1" applyFill="1" applyBorder="1" applyAlignment="1">
      <alignment wrapText="1"/>
    </xf>
    <xf numFmtId="49" fontId="7" fillId="11" borderId="1" xfId="0" applyNumberFormat="1" applyFont="1" applyFill="1" applyBorder="1" applyAlignment="1">
      <alignment horizontal="center"/>
    </xf>
    <xf numFmtId="0" fontId="12" fillId="11" borderId="4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7" fillId="11" borderId="1" xfId="0" applyFont="1" applyFill="1" applyBorder="1"/>
    <xf numFmtId="14" fontId="7" fillId="11" borderId="1" xfId="0" applyNumberFormat="1" applyFont="1" applyFill="1" applyBorder="1"/>
    <xf numFmtId="164" fontId="7" fillId="11" borderId="1" xfId="0" applyNumberFormat="1" applyFont="1" applyFill="1" applyBorder="1"/>
    <xf numFmtId="164" fontId="8" fillId="11" borderId="1" xfId="0" applyNumberFormat="1" applyFont="1" applyFill="1" applyBorder="1"/>
    <xf numFmtId="165" fontId="7" fillId="11" borderId="1" xfId="0" applyNumberFormat="1" applyFont="1" applyFill="1" applyBorder="1"/>
    <xf numFmtId="168" fontId="7" fillId="11" borderId="1" xfId="0" applyNumberFormat="1" applyFont="1" applyFill="1" applyBorder="1"/>
    <xf numFmtId="49" fontId="7" fillId="12" borderId="1" xfId="0" applyNumberFormat="1" applyFont="1" applyFill="1" applyBorder="1"/>
    <xf numFmtId="49" fontId="7" fillId="11" borderId="1" xfId="0" applyNumberFormat="1" applyFont="1" applyFill="1" applyBorder="1"/>
    <xf numFmtId="166" fontId="7" fillId="11" borderId="1" xfId="0" applyNumberFormat="1" applyFont="1" applyFill="1" applyBorder="1"/>
    <xf numFmtId="0" fontId="7" fillId="12" borderId="1" xfId="0" applyFont="1" applyFill="1" applyBorder="1"/>
    <xf numFmtId="0" fontId="7" fillId="13" borderId="1" xfId="0" applyFont="1" applyFill="1" applyBorder="1"/>
    <xf numFmtId="0" fontId="7" fillId="14" borderId="1" xfId="0" applyFont="1" applyFill="1" applyBorder="1"/>
    <xf numFmtId="9" fontId="7" fillId="13" borderId="1" xfId="0" applyNumberFormat="1" applyFont="1" applyFill="1" applyBorder="1"/>
    <xf numFmtId="1" fontId="7" fillId="13" borderId="1" xfId="0" applyNumberFormat="1" applyFont="1" applyFill="1" applyBorder="1"/>
    <xf numFmtId="0" fontId="0" fillId="11" borderId="0" xfId="0" applyFill="1"/>
    <xf numFmtId="0" fontId="7" fillId="11" borderId="0" xfId="0" applyFont="1" applyFill="1"/>
    <xf numFmtId="0" fontId="13" fillId="11" borderId="0" xfId="0" applyFont="1" applyFill="1"/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169" fontId="18" fillId="0" borderId="6" xfId="3" applyNumberFormat="1" applyFont="1" applyBorder="1" applyAlignment="1">
      <alignment vertical="center"/>
    </xf>
    <xf numFmtId="0" fontId="18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169" fontId="17" fillId="0" borderId="6" xfId="3" applyNumberFormat="1" applyFont="1" applyBorder="1" applyAlignment="1">
      <alignment vertical="center"/>
    </xf>
    <xf numFmtId="170" fontId="19" fillId="0" borderId="6" xfId="4" applyNumberFormat="1" applyFont="1" applyBorder="1"/>
    <xf numFmtId="170" fontId="19" fillId="15" borderId="6" xfId="4" applyNumberFormat="1" applyFont="1" applyFill="1" applyBorder="1"/>
    <xf numFmtId="170" fontId="20" fillId="0" borderId="6" xfId="4" applyNumberFormat="1" applyFont="1" applyBorder="1"/>
    <xf numFmtId="168" fontId="18" fillId="15" borderId="6" xfId="3" applyNumberFormat="1" applyFont="1" applyFill="1" applyBorder="1" applyAlignment="1">
      <alignment vertical="center"/>
    </xf>
    <xf numFmtId="0" fontId="21" fillId="17" borderId="6" xfId="0" applyFont="1" applyFill="1" applyBorder="1" applyAlignment="1">
      <alignment horizontal="left" vertical="center" wrapText="1"/>
    </xf>
    <xf numFmtId="169" fontId="17" fillId="0" borderId="6" xfId="0" applyNumberFormat="1" applyFont="1" applyBorder="1" applyAlignment="1">
      <alignment vertical="center" wrapText="1"/>
    </xf>
    <xf numFmtId="14" fontId="18" fillId="15" borderId="6" xfId="0" applyNumberFormat="1" applyFont="1" applyFill="1" applyBorder="1" applyAlignment="1">
      <alignment horizontal="left" vertical="center" wrapText="1"/>
    </xf>
    <xf numFmtId="14" fontId="18" fillId="0" borderId="6" xfId="0" applyNumberFormat="1" applyFont="1" applyBorder="1" applyAlignment="1">
      <alignment horizontal="left" vertical="center" wrapText="1"/>
    </xf>
    <xf numFmtId="169" fontId="22" fillId="15" borderId="6" xfId="3" applyNumberFormat="1" applyFont="1" applyFill="1" applyBorder="1" applyAlignment="1">
      <alignment vertical="center"/>
    </xf>
    <xf numFmtId="171" fontId="22" fillId="15" borderId="6" xfId="3" applyNumberFormat="1" applyFont="1" applyFill="1" applyBorder="1" applyAlignment="1">
      <alignment vertical="center"/>
    </xf>
    <xf numFmtId="0" fontId="17" fillId="7" borderId="6" xfId="0" applyFont="1" applyFill="1" applyBorder="1" applyAlignment="1">
      <alignment horizontal="center" vertical="center" wrapText="1"/>
    </xf>
    <xf numFmtId="172" fontId="17" fillId="7" borderId="6" xfId="0" applyNumberFormat="1" applyFont="1" applyFill="1" applyBorder="1" applyAlignment="1">
      <alignment vertical="center"/>
    </xf>
    <xf numFmtId="0" fontId="1" fillId="0" borderId="0" xfId="0" applyFont="1"/>
    <xf numFmtId="17" fontId="0" fillId="0" borderId="0" xfId="0" applyNumberFormat="1"/>
    <xf numFmtId="9" fontId="0" fillId="0" borderId="0" xfId="0" applyNumberFormat="1"/>
    <xf numFmtId="0" fontId="7" fillId="7" borderId="0" xfId="0" applyFont="1" applyFill="1"/>
    <xf numFmtId="0" fontId="7" fillId="6" borderId="1" xfId="0" applyFont="1" applyFill="1" applyBorder="1"/>
    <xf numFmtId="0" fontId="7" fillId="7" borderId="6" xfId="0" applyFont="1" applyFill="1" applyBorder="1"/>
    <xf numFmtId="0" fontId="6" fillId="15" borderId="3" xfId="0" applyFont="1" applyFill="1" applyBorder="1" applyAlignment="1">
      <alignment wrapText="1"/>
    </xf>
    <xf numFmtId="49" fontId="7" fillId="15" borderId="1" xfId="0" applyNumberFormat="1" applyFont="1" applyFill="1" applyBorder="1" applyAlignment="1">
      <alignment horizontal="center"/>
    </xf>
    <xf numFmtId="0" fontId="12" fillId="15" borderId="4" xfId="0" applyFont="1" applyFill="1" applyBorder="1" applyAlignment="1">
      <alignment horizontal="center" vertical="center"/>
    </xf>
    <xf numFmtId="0" fontId="12" fillId="15" borderId="5" xfId="0" applyFont="1" applyFill="1" applyBorder="1" applyAlignment="1">
      <alignment horizontal="center" vertical="center"/>
    </xf>
    <xf numFmtId="0" fontId="7" fillId="15" borderId="1" xfId="0" applyFont="1" applyFill="1" applyBorder="1"/>
    <xf numFmtId="14" fontId="7" fillId="15" borderId="1" xfId="0" applyNumberFormat="1" applyFont="1" applyFill="1" applyBorder="1"/>
    <xf numFmtId="164" fontId="7" fillId="15" borderId="1" xfId="0" applyNumberFormat="1" applyFont="1" applyFill="1" applyBorder="1"/>
    <xf numFmtId="164" fontId="8" fillId="15" borderId="1" xfId="0" applyNumberFormat="1" applyFont="1" applyFill="1" applyBorder="1"/>
    <xf numFmtId="10" fontId="7" fillId="15" borderId="1" xfId="0" applyNumberFormat="1" applyFont="1" applyFill="1" applyBorder="1"/>
    <xf numFmtId="168" fontId="7" fillId="15" borderId="1" xfId="0" applyNumberFormat="1" applyFont="1" applyFill="1" applyBorder="1"/>
    <xf numFmtId="49" fontId="7" fillId="19" borderId="1" xfId="0" applyNumberFormat="1" applyFont="1" applyFill="1" applyBorder="1"/>
    <xf numFmtId="49" fontId="7" fillId="15" borderId="1" xfId="0" applyNumberFormat="1" applyFont="1" applyFill="1" applyBorder="1"/>
    <xf numFmtId="166" fontId="7" fillId="15" borderId="1" xfId="0" applyNumberFormat="1" applyFont="1" applyFill="1" applyBorder="1"/>
    <xf numFmtId="0" fontId="7" fillId="19" borderId="1" xfId="0" applyFont="1" applyFill="1" applyBorder="1"/>
    <xf numFmtId="0" fontId="7" fillId="20" borderId="1" xfId="0" applyFont="1" applyFill="1" applyBorder="1"/>
    <xf numFmtId="0" fontId="7" fillId="21" borderId="1" xfId="0" applyFont="1" applyFill="1" applyBorder="1"/>
    <xf numFmtId="9" fontId="7" fillId="20" borderId="1" xfId="0" applyNumberFormat="1" applyFont="1" applyFill="1" applyBorder="1"/>
    <xf numFmtId="49" fontId="9" fillId="15" borderId="1" xfId="0" applyNumberFormat="1" applyFont="1" applyFill="1" applyBorder="1"/>
    <xf numFmtId="1" fontId="7" fillId="20" borderId="1" xfId="0" applyNumberFormat="1" applyFont="1" applyFill="1" applyBorder="1"/>
    <xf numFmtId="0" fontId="0" fillId="15" borderId="0" xfId="0" applyFill="1"/>
    <xf numFmtId="165" fontId="7" fillId="15" borderId="1" xfId="0" applyNumberFormat="1" applyFont="1" applyFill="1" applyBorder="1"/>
    <xf numFmtId="0" fontId="11" fillId="15" borderId="1" xfId="2" applyFill="1" applyBorder="1"/>
    <xf numFmtId="167" fontId="7" fillId="15" borderId="1" xfId="0" applyNumberFormat="1" applyFont="1" applyFill="1" applyBorder="1"/>
    <xf numFmtId="0" fontId="23" fillId="20" borderId="1" xfId="0" applyFont="1" applyFill="1" applyBorder="1"/>
    <xf numFmtId="0" fontId="2" fillId="15" borderId="1" xfId="0" applyFont="1" applyFill="1" applyBorder="1"/>
    <xf numFmtId="0" fontId="9" fillId="15" borderId="1" xfId="0" applyFont="1" applyFill="1" applyBorder="1"/>
    <xf numFmtId="0" fontId="6" fillId="15" borderId="2" xfId="0" applyFont="1" applyFill="1" applyBorder="1" applyAlignment="1">
      <alignment wrapText="1"/>
    </xf>
    <xf numFmtId="0" fontId="13" fillId="7" borderId="1" xfId="0" applyFont="1" applyFill="1" applyBorder="1"/>
    <xf numFmtId="0" fontId="23" fillId="9" borderId="1" xfId="0" applyFont="1" applyFill="1" applyBorder="1"/>
    <xf numFmtId="9" fontId="7" fillId="7" borderId="1" xfId="1" applyFont="1" applyFill="1" applyBorder="1"/>
    <xf numFmtId="0" fontId="11" fillId="10" borderId="1" xfId="2" applyFill="1" applyBorder="1"/>
    <xf numFmtId="10" fontId="7" fillId="7" borderId="1" xfId="1" applyNumberFormat="1" applyFont="1" applyFill="1" applyBorder="1"/>
    <xf numFmtId="169" fontId="0" fillId="0" borderId="0" xfId="0" applyNumberFormat="1"/>
    <xf numFmtId="0" fontId="7" fillId="22" borderId="1" xfId="0" applyFont="1" applyFill="1" applyBorder="1"/>
    <xf numFmtId="49" fontId="15" fillId="15" borderId="1" xfId="0" applyNumberFormat="1" applyFont="1" applyFill="1" applyBorder="1" applyAlignment="1">
      <alignment horizontal="center"/>
    </xf>
    <xf numFmtId="0" fontId="15" fillId="15" borderId="1" xfId="0" applyFont="1" applyFill="1" applyBorder="1"/>
    <xf numFmtId="0" fontId="0" fillId="15" borderId="1" xfId="0" applyFill="1" applyBorder="1"/>
    <xf numFmtId="14" fontId="15" fillId="15" borderId="1" xfId="0" applyNumberFormat="1" applyFont="1" applyFill="1" applyBorder="1"/>
    <xf numFmtId="164" fontId="15" fillId="15" borderId="1" xfId="0" applyNumberFormat="1" applyFont="1" applyFill="1" applyBorder="1"/>
    <xf numFmtId="164" fontId="16" fillId="15" borderId="1" xfId="0" applyNumberFormat="1" applyFont="1" applyFill="1" applyBorder="1"/>
    <xf numFmtId="165" fontId="15" fillId="15" borderId="1" xfId="0" applyNumberFormat="1" applyFont="1" applyFill="1" applyBorder="1"/>
    <xf numFmtId="49" fontId="15" fillId="19" borderId="1" xfId="0" applyNumberFormat="1" applyFont="1" applyFill="1" applyBorder="1"/>
    <xf numFmtId="49" fontId="15" fillId="15" borderId="1" xfId="0" applyNumberFormat="1" applyFont="1" applyFill="1" applyBorder="1"/>
    <xf numFmtId="166" fontId="15" fillId="15" borderId="1" xfId="0" applyNumberFormat="1" applyFont="1" applyFill="1" applyBorder="1"/>
    <xf numFmtId="167" fontId="15" fillId="15" borderId="1" xfId="0" applyNumberFormat="1" applyFont="1" applyFill="1" applyBorder="1"/>
    <xf numFmtId="0" fontId="15" fillId="19" borderId="1" xfId="0" applyFont="1" applyFill="1" applyBorder="1"/>
    <xf numFmtId="0" fontId="23" fillId="15" borderId="1" xfId="0" applyFont="1" applyFill="1" applyBorder="1"/>
    <xf numFmtId="1" fontId="15" fillId="15" borderId="1" xfId="0" applyNumberFormat="1" applyFont="1" applyFill="1" applyBorder="1"/>
    <xf numFmtId="9" fontId="7" fillId="15" borderId="1" xfId="0" applyNumberFormat="1" applyFont="1" applyFill="1" applyBorder="1"/>
    <xf numFmtId="1" fontId="7" fillId="15" borderId="1" xfId="0" applyNumberFormat="1" applyFont="1" applyFill="1" applyBorder="1"/>
    <xf numFmtId="0" fontId="23" fillId="23" borderId="1" xfId="0" applyFont="1" applyFill="1" applyBorder="1"/>
    <xf numFmtId="0" fontId="13" fillId="15" borderId="1" xfId="0" applyFont="1" applyFill="1" applyBorder="1"/>
    <xf numFmtId="0" fontId="7" fillId="15" borderId="0" xfId="0" applyFont="1" applyFill="1"/>
    <xf numFmtId="49" fontId="9" fillId="15" borderId="0" xfId="0" applyNumberFormat="1" applyFont="1" applyFill="1"/>
    <xf numFmtId="0" fontId="7" fillId="20" borderId="0" xfId="0" applyFont="1" applyFill="1"/>
    <xf numFmtId="0" fontId="13" fillId="7" borderId="0" xfId="0" applyFont="1" applyFill="1"/>
    <xf numFmtId="0" fontId="7" fillId="9" borderId="0" xfId="0" applyFont="1" applyFill="1"/>
    <xf numFmtId="0" fontId="17" fillId="16" borderId="6" xfId="0" applyFont="1" applyFill="1" applyBorder="1" applyAlignment="1">
      <alignment horizontal="center" vertical="center"/>
    </xf>
    <xf numFmtId="0" fontId="17" fillId="16" borderId="6" xfId="0" applyFont="1" applyFill="1" applyBorder="1" applyAlignment="1">
      <alignment horizontal="center" vertical="center" wrapText="1"/>
    </xf>
    <xf numFmtId="0" fontId="17" fillId="18" borderId="6" xfId="0" applyFont="1" applyFill="1" applyBorder="1" applyAlignment="1">
      <alignment horizontal="center" vertical="center" wrapText="1"/>
    </xf>
  </cellXfs>
  <cellStyles count="5">
    <cellStyle name="Hipervínculo" xfId="2" builtinId="8"/>
    <cellStyle name="Moneda" xfId="3" builtinId="4"/>
    <cellStyle name="Normal" xfId="0" builtinId="0"/>
    <cellStyle name="Normal 14" xfId="4" xr:uid="{C259C987-9792-4D86-B7C7-A3EBD68554CE}"/>
    <cellStyle name="Porcentaje" xfId="1" builtinId="5"/>
  </cellStyles>
  <dxfs count="1">
    <dxf>
      <fill>
        <patternFill patternType="solid">
          <fgColor rgb="FFFFC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17" Type="http://schemas.microsoft.com/office/2017/10/relationships/person" Target="persons/person6.xml"/><Relationship Id="rId2" Type="http://schemas.openxmlformats.org/officeDocument/2006/relationships/worksheet" Target="worksheets/sheet2.xml"/><Relationship Id="rId16" Type="http://schemas.microsoft.com/office/2017/10/relationships/person" Target="persons/person5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customschemas.google.com/relationships/workbookmetadata" Target="metadata"/><Relationship Id="rId15" Type="http://schemas.microsoft.com/office/2017/10/relationships/person" Target="persons/person3.xml"/><Relationship Id="rId10" Type="http://schemas.openxmlformats.org/officeDocument/2006/relationships/calcChain" Target="calcChain.xml"/><Relationship Id="rId19" Type="http://schemas.openxmlformats.org/officeDocument/2006/relationships/customXml" Target="../customXml/item2.xml"/><Relationship Id="rId9" Type="http://schemas.microsoft.com/office/2017/10/relationships/person" Target="persons/person.xml"/><Relationship Id="rId14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afael.alcala@sentidoscolombia.com" TargetMode="External"/><Relationship Id="rId1" Type="http://schemas.openxmlformats.org/officeDocument/2006/relationships/hyperlink" Target="mailto:mulojo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951"/>
  <sheetViews>
    <sheetView showGridLines="0"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4" sqref="E14"/>
    </sheetView>
  </sheetViews>
  <sheetFormatPr baseColWidth="10" defaultColWidth="14.42578125" defaultRowHeight="15" customHeight="1" x14ac:dyDescent="0.25"/>
  <cols>
    <col min="1" max="1" width="31.42578125" customWidth="1"/>
    <col min="2" max="10" width="11.42578125" customWidth="1"/>
    <col min="11" max="11" width="28" customWidth="1"/>
    <col min="12" max="15" width="11.42578125" customWidth="1"/>
    <col min="16" max="16" width="17.28515625" customWidth="1"/>
    <col min="17" max="22" width="11.42578125" customWidth="1"/>
    <col min="23" max="23" width="33.42578125" customWidth="1"/>
    <col min="24" max="39" width="11.42578125" customWidth="1"/>
    <col min="40" max="40" width="13" style="18" customWidth="1"/>
    <col min="41" max="45" width="11.42578125" customWidth="1"/>
    <col min="46" max="46" width="108.140625" customWidth="1"/>
    <col min="47" max="51" width="11.42578125" customWidth="1"/>
    <col min="52" max="52" width="13.7109375" customWidth="1"/>
    <col min="53" max="53" width="30.28515625" customWidth="1"/>
    <col min="54" max="55" width="11.42578125" customWidth="1"/>
    <col min="56" max="56" width="108.140625" bestFit="1" customWidth="1"/>
    <col min="57" max="67" width="11.42578125" customWidth="1"/>
    <col min="68" max="68" width="40.5703125" customWidth="1"/>
    <col min="69" max="71" width="11.42578125" customWidth="1"/>
    <col min="72" max="72" width="11.7109375" customWidth="1"/>
    <col min="73" max="110" width="11.42578125" customWidth="1"/>
    <col min="111" max="111" width="34.7109375" customWidth="1"/>
    <col min="112" max="112" width="11.42578125" customWidth="1"/>
    <col min="113" max="113" width="42.140625" customWidth="1"/>
    <col min="114" max="116" width="11.42578125" customWidth="1"/>
    <col min="117" max="117" width="30.140625" customWidth="1"/>
    <col min="118" max="123" width="11.42578125" customWidth="1"/>
    <col min="124" max="124" width="14.42578125" customWidth="1"/>
    <col min="125" max="125" width="21.140625" customWidth="1"/>
    <col min="126" max="126" width="24.85546875" style="15" customWidth="1"/>
    <col min="127" max="201" width="11.42578125" customWidth="1"/>
    <col min="202" max="202" width="48.42578125" customWidth="1"/>
    <col min="203" max="203" width="28.85546875" customWidth="1"/>
    <col min="204" max="204" width="24.42578125" customWidth="1"/>
    <col min="205" max="205" width="12.28515625" customWidth="1"/>
    <col min="206" max="206" width="13.5703125" customWidth="1"/>
    <col min="207" max="207" width="43.7109375" customWidth="1"/>
    <col min="208" max="208" width="48" customWidth="1"/>
    <col min="209" max="210" width="11.42578125" customWidth="1"/>
    <col min="211" max="211" width="16" customWidth="1"/>
    <col min="212" max="212" width="11.42578125" customWidth="1"/>
    <col min="213" max="213" width="21.140625" customWidth="1"/>
    <col min="214" max="214" width="14.7109375" customWidth="1"/>
    <col min="215" max="215" width="16.140625" customWidth="1"/>
    <col min="216" max="251" width="11.42578125" customWidth="1"/>
  </cols>
  <sheetData>
    <row r="1" spans="1:251" ht="39.7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7</v>
      </c>
      <c r="F1" s="3" t="s">
        <v>8</v>
      </c>
      <c r="G1" s="3" t="s">
        <v>9</v>
      </c>
      <c r="H1" s="4" t="s">
        <v>10</v>
      </c>
      <c r="I1" s="4" t="s">
        <v>11</v>
      </c>
      <c r="J1" s="2" t="s">
        <v>12</v>
      </c>
      <c r="K1" s="3" t="s">
        <v>13</v>
      </c>
      <c r="L1" s="3" t="s">
        <v>14</v>
      </c>
      <c r="M1" s="2" t="s">
        <v>15</v>
      </c>
      <c r="N1" s="3" t="s">
        <v>16</v>
      </c>
      <c r="O1" s="3" t="s">
        <v>17</v>
      </c>
      <c r="P1" s="3" t="s">
        <v>18</v>
      </c>
      <c r="Q1" s="2" t="s">
        <v>19</v>
      </c>
      <c r="R1" s="2" t="s">
        <v>20</v>
      </c>
      <c r="S1" s="3" t="s">
        <v>21</v>
      </c>
      <c r="T1" s="2" t="s">
        <v>22</v>
      </c>
      <c r="U1" s="2" t="s">
        <v>23</v>
      </c>
      <c r="V1" s="2" t="s">
        <v>24</v>
      </c>
      <c r="W1" s="2" t="s">
        <v>25</v>
      </c>
      <c r="X1" s="2" t="s">
        <v>26</v>
      </c>
      <c r="Y1" s="2" t="s">
        <v>27</v>
      </c>
      <c r="Z1" s="2" t="s">
        <v>28</v>
      </c>
      <c r="AA1" s="2" t="s">
        <v>29</v>
      </c>
      <c r="AB1" s="2" t="s">
        <v>30</v>
      </c>
      <c r="AC1" s="2" t="s">
        <v>31</v>
      </c>
      <c r="AD1" s="2" t="s">
        <v>32</v>
      </c>
      <c r="AE1" s="2" t="s">
        <v>33</v>
      </c>
      <c r="AF1" s="2" t="s">
        <v>34</v>
      </c>
      <c r="AG1" s="2" t="s">
        <v>35</v>
      </c>
      <c r="AH1" s="2" t="s">
        <v>36</v>
      </c>
      <c r="AI1" s="2" t="s">
        <v>37</v>
      </c>
      <c r="AJ1" s="2" t="s">
        <v>38</v>
      </c>
      <c r="AK1" s="2" t="s">
        <v>624</v>
      </c>
      <c r="AL1" s="2" t="s">
        <v>39</v>
      </c>
      <c r="AM1" s="3" t="s">
        <v>40</v>
      </c>
      <c r="AN1" s="16" t="s">
        <v>41</v>
      </c>
      <c r="AO1" s="2" t="s">
        <v>42</v>
      </c>
      <c r="AP1" s="2" t="s">
        <v>43</v>
      </c>
      <c r="AQ1" s="2" t="s">
        <v>44</v>
      </c>
      <c r="AR1" s="2" t="s">
        <v>45</v>
      </c>
      <c r="AS1" s="2" t="s">
        <v>46</v>
      </c>
      <c r="AT1" s="2" t="s">
        <v>47</v>
      </c>
      <c r="AU1" s="2" t="s">
        <v>48</v>
      </c>
      <c r="AV1" s="3" t="s">
        <v>49</v>
      </c>
      <c r="AW1" s="5" t="s">
        <v>50</v>
      </c>
      <c r="AX1" s="5" t="s">
        <v>51</v>
      </c>
      <c r="AY1" s="2" t="s">
        <v>52</v>
      </c>
      <c r="AZ1" s="2" t="s">
        <v>53</v>
      </c>
      <c r="BA1" s="2" t="s">
        <v>54</v>
      </c>
      <c r="BB1" s="2" t="s">
        <v>55</v>
      </c>
      <c r="BC1" s="2" t="s">
        <v>56</v>
      </c>
      <c r="BD1" s="2" t="s">
        <v>57</v>
      </c>
      <c r="BE1" s="2" t="s">
        <v>58</v>
      </c>
      <c r="BF1" s="2" t="s">
        <v>59</v>
      </c>
      <c r="BG1" s="2" t="s">
        <v>60</v>
      </c>
      <c r="BH1" s="2" t="s">
        <v>61</v>
      </c>
      <c r="BI1" s="2" t="s">
        <v>62</v>
      </c>
      <c r="BJ1" s="2" t="s">
        <v>699</v>
      </c>
      <c r="BK1" s="2" t="s">
        <v>63</v>
      </c>
      <c r="BL1" s="3" t="s">
        <v>64</v>
      </c>
      <c r="BM1" s="2" t="s">
        <v>65</v>
      </c>
      <c r="BN1" s="2" t="s">
        <v>23</v>
      </c>
      <c r="BO1" s="2" t="s">
        <v>66</v>
      </c>
      <c r="BP1" s="2" t="s">
        <v>67</v>
      </c>
      <c r="BQ1" s="3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23</v>
      </c>
      <c r="BY1" s="2" t="s">
        <v>75</v>
      </c>
      <c r="BZ1" s="2" t="s">
        <v>76</v>
      </c>
      <c r="CA1" s="6" t="s">
        <v>77</v>
      </c>
      <c r="CB1" s="2" t="s">
        <v>69</v>
      </c>
      <c r="CC1" s="2" t="s">
        <v>70</v>
      </c>
      <c r="CD1" s="2" t="s">
        <v>71</v>
      </c>
      <c r="CE1" s="2" t="s">
        <v>72</v>
      </c>
      <c r="CF1" s="2" t="s">
        <v>73</v>
      </c>
      <c r="CG1" s="2" t="s">
        <v>78</v>
      </c>
      <c r="CH1" s="2" t="s">
        <v>23</v>
      </c>
      <c r="CI1" s="2" t="s">
        <v>79</v>
      </c>
      <c r="CJ1" s="2" t="s">
        <v>80</v>
      </c>
      <c r="CK1" s="6" t="s">
        <v>81</v>
      </c>
      <c r="CL1" s="2" t="s">
        <v>69</v>
      </c>
      <c r="CM1" s="2" t="s">
        <v>82</v>
      </c>
      <c r="CN1" s="2" t="s">
        <v>71</v>
      </c>
      <c r="CO1" s="2" t="s">
        <v>72</v>
      </c>
      <c r="CP1" s="2" t="s">
        <v>73</v>
      </c>
      <c r="CQ1" s="2" t="s">
        <v>83</v>
      </c>
      <c r="CR1" s="2" t="s">
        <v>84</v>
      </c>
      <c r="CS1" s="2" t="s">
        <v>23</v>
      </c>
      <c r="CT1" s="2" t="s">
        <v>85</v>
      </c>
      <c r="CU1" s="2" t="s">
        <v>86</v>
      </c>
      <c r="CV1" s="2" t="s">
        <v>87</v>
      </c>
      <c r="CW1" s="3" t="s">
        <v>88</v>
      </c>
      <c r="CX1" s="2" t="s">
        <v>69</v>
      </c>
      <c r="CY1" s="2" t="s">
        <v>82</v>
      </c>
      <c r="CZ1" s="2" t="s">
        <v>71</v>
      </c>
      <c r="DA1" s="2" t="s">
        <v>72</v>
      </c>
      <c r="DB1" s="2" t="s">
        <v>73</v>
      </c>
      <c r="DC1" s="2" t="s">
        <v>89</v>
      </c>
      <c r="DD1" s="2" t="s">
        <v>90</v>
      </c>
      <c r="DE1" s="2" t="s">
        <v>89</v>
      </c>
      <c r="DF1" s="2" t="s">
        <v>23</v>
      </c>
      <c r="DG1" s="2" t="s">
        <v>91</v>
      </c>
      <c r="DH1" s="2" t="s">
        <v>92</v>
      </c>
      <c r="DI1" s="2" t="s">
        <v>93</v>
      </c>
      <c r="DJ1" s="2" t="s">
        <v>94</v>
      </c>
      <c r="DK1" s="2" t="s">
        <v>71</v>
      </c>
      <c r="DL1" s="2" t="s">
        <v>95</v>
      </c>
      <c r="DM1" s="2" t="s">
        <v>73</v>
      </c>
      <c r="DN1" s="2" t="s">
        <v>96</v>
      </c>
      <c r="DO1" s="2" t="s">
        <v>97</v>
      </c>
      <c r="DP1" s="6" t="s">
        <v>98</v>
      </c>
      <c r="DQ1" s="2" t="s">
        <v>99</v>
      </c>
      <c r="DR1" s="2" t="s">
        <v>100</v>
      </c>
      <c r="DS1" s="2" t="s">
        <v>101</v>
      </c>
      <c r="DT1" s="2" t="s">
        <v>102</v>
      </c>
      <c r="DU1" s="2" t="s">
        <v>103</v>
      </c>
      <c r="DV1" s="13" t="s">
        <v>104</v>
      </c>
      <c r="DW1" s="2" t="s">
        <v>105</v>
      </c>
      <c r="DX1" s="2" t="s">
        <v>106</v>
      </c>
      <c r="DY1" s="2" t="s">
        <v>107</v>
      </c>
      <c r="DZ1" s="2" t="s">
        <v>23</v>
      </c>
      <c r="EA1" s="2" t="s">
        <v>108</v>
      </c>
      <c r="EB1" s="2" t="s">
        <v>109</v>
      </c>
      <c r="EC1" s="2" t="s">
        <v>110</v>
      </c>
      <c r="ED1" s="7" t="s">
        <v>111</v>
      </c>
      <c r="EE1" s="2" t="s">
        <v>112</v>
      </c>
      <c r="EF1" s="2" t="s">
        <v>113</v>
      </c>
      <c r="EG1" s="2" t="s">
        <v>114</v>
      </c>
      <c r="EH1" s="6" t="s">
        <v>115</v>
      </c>
      <c r="EI1" s="2" t="s">
        <v>116</v>
      </c>
      <c r="EJ1" s="2" t="s">
        <v>117</v>
      </c>
      <c r="EK1" s="2" t="s">
        <v>118</v>
      </c>
      <c r="EL1" s="2" t="s">
        <v>119</v>
      </c>
      <c r="EM1" s="2" t="s">
        <v>120</v>
      </c>
      <c r="EN1" s="2" t="s">
        <v>121</v>
      </c>
      <c r="EO1" s="2" t="s">
        <v>105</v>
      </c>
      <c r="EP1" s="2" t="s">
        <v>122</v>
      </c>
      <c r="EQ1" s="2" t="s">
        <v>123</v>
      </c>
      <c r="ER1" s="2" t="s">
        <v>23</v>
      </c>
      <c r="ES1" s="2" t="s">
        <v>124</v>
      </c>
      <c r="ET1" s="2" t="s">
        <v>125</v>
      </c>
      <c r="EU1" s="2" t="s">
        <v>126</v>
      </c>
      <c r="EV1" s="7" t="s">
        <v>127</v>
      </c>
      <c r="EW1" s="2" t="s">
        <v>128</v>
      </c>
      <c r="EX1" s="2" t="s">
        <v>129</v>
      </c>
      <c r="EY1" s="2" t="s">
        <v>130</v>
      </c>
      <c r="EZ1" s="6" t="s">
        <v>131</v>
      </c>
      <c r="FA1" s="2" t="s">
        <v>132</v>
      </c>
      <c r="FB1" s="2" t="s">
        <v>133</v>
      </c>
      <c r="FC1" s="2" t="s">
        <v>134</v>
      </c>
      <c r="FD1" s="2" t="s">
        <v>135</v>
      </c>
      <c r="FE1" s="2" t="s">
        <v>136</v>
      </c>
      <c r="FF1" s="2" t="s">
        <v>137</v>
      </c>
      <c r="FG1" s="2" t="s">
        <v>105</v>
      </c>
      <c r="FH1" s="2" t="s">
        <v>138</v>
      </c>
      <c r="FI1" s="2" t="s">
        <v>139</v>
      </c>
      <c r="FJ1" s="2" t="s">
        <v>23</v>
      </c>
      <c r="FK1" s="2" t="s">
        <v>140</v>
      </c>
      <c r="FL1" s="2" t="s">
        <v>141</v>
      </c>
      <c r="FM1" s="2" t="s">
        <v>142</v>
      </c>
      <c r="FN1" s="7" t="s">
        <v>143</v>
      </c>
      <c r="FO1" s="2" t="s">
        <v>144</v>
      </c>
      <c r="FP1" s="2" t="s">
        <v>145</v>
      </c>
      <c r="FQ1" s="2" t="s">
        <v>146</v>
      </c>
      <c r="FR1" s="6" t="s">
        <v>147</v>
      </c>
      <c r="FS1" s="2" t="s">
        <v>148</v>
      </c>
      <c r="FT1" s="2" t="s">
        <v>149</v>
      </c>
      <c r="FU1" s="2" t="s">
        <v>150</v>
      </c>
      <c r="FV1" s="2" t="s">
        <v>151</v>
      </c>
      <c r="FW1" s="2" t="s">
        <v>152</v>
      </c>
      <c r="FX1" s="2" t="s">
        <v>153</v>
      </c>
      <c r="FY1" s="2" t="s">
        <v>105</v>
      </c>
      <c r="FZ1" s="2" t="s">
        <v>154</v>
      </c>
      <c r="GA1" s="2" t="s">
        <v>155</v>
      </c>
      <c r="GB1" s="2" t="s">
        <v>23</v>
      </c>
      <c r="GC1" s="2" t="s">
        <v>155</v>
      </c>
      <c r="GD1" s="2" t="s">
        <v>156</v>
      </c>
      <c r="GE1" s="2" t="s">
        <v>157</v>
      </c>
      <c r="GF1" s="2" t="s">
        <v>158</v>
      </c>
      <c r="GG1" s="7" t="s">
        <v>159</v>
      </c>
      <c r="GH1" s="2" t="s">
        <v>160</v>
      </c>
      <c r="GI1" s="2" t="s">
        <v>161</v>
      </c>
      <c r="GJ1" s="2" t="s">
        <v>162</v>
      </c>
      <c r="GK1" s="6" t="s">
        <v>163</v>
      </c>
      <c r="GL1" s="2" t="s">
        <v>164</v>
      </c>
      <c r="GM1" s="2" t="s">
        <v>165</v>
      </c>
      <c r="GN1" s="2" t="s">
        <v>166</v>
      </c>
      <c r="GO1" s="2" t="s">
        <v>167</v>
      </c>
      <c r="GP1" s="2" t="s">
        <v>168</v>
      </c>
      <c r="GQ1" s="2" t="s">
        <v>169</v>
      </c>
      <c r="GR1" s="2" t="s">
        <v>105</v>
      </c>
      <c r="GS1" s="2" t="s">
        <v>170</v>
      </c>
      <c r="GT1" s="2" t="s">
        <v>171</v>
      </c>
      <c r="GU1" s="2" t="s">
        <v>172</v>
      </c>
      <c r="GV1" s="2" t="s">
        <v>69</v>
      </c>
      <c r="GW1" s="2" t="s">
        <v>94</v>
      </c>
      <c r="GX1" s="2" t="s">
        <v>71</v>
      </c>
      <c r="GY1" s="2" t="s">
        <v>73</v>
      </c>
      <c r="GZ1" s="2" t="s">
        <v>99</v>
      </c>
      <c r="HA1" s="2" t="s">
        <v>100</v>
      </c>
      <c r="HB1" s="2" t="s">
        <v>698</v>
      </c>
      <c r="HC1" s="2" t="s">
        <v>102</v>
      </c>
      <c r="HD1" s="2" t="s">
        <v>103</v>
      </c>
      <c r="HE1" s="2" t="s">
        <v>174</v>
      </c>
      <c r="HF1" s="2" t="s">
        <v>105</v>
      </c>
      <c r="HG1" s="2" t="s">
        <v>175</v>
      </c>
      <c r="HH1" s="3" t="s">
        <v>176</v>
      </c>
      <c r="HI1" s="3" t="s">
        <v>177</v>
      </c>
      <c r="HJ1" s="3" t="s">
        <v>178</v>
      </c>
      <c r="HK1" s="3" t="s">
        <v>179</v>
      </c>
      <c r="HL1" s="3" t="s">
        <v>180</v>
      </c>
      <c r="HM1" s="3" t="s">
        <v>181</v>
      </c>
      <c r="HN1" s="3" t="s">
        <v>182</v>
      </c>
      <c r="HO1" s="3" t="s">
        <v>183</v>
      </c>
      <c r="HP1" s="3" t="s">
        <v>184</v>
      </c>
      <c r="HQ1" s="3" t="s">
        <v>185</v>
      </c>
      <c r="HR1" s="3" t="s">
        <v>186</v>
      </c>
      <c r="HS1" s="3" t="s">
        <v>187</v>
      </c>
      <c r="HT1" s="3" t="s">
        <v>188</v>
      </c>
      <c r="HU1" s="3" t="s">
        <v>189</v>
      </c>
      <c r="HV1" s="3" t="s">
        <v>190</v>
      </c>
      <c r="HW1" s="3" t="s">
        <v>191</v>
      </c>
      <c r="HX1" s="3" t="s">
        <v>192</v>
      </c>
      <c r="HY1" s="3" t="s">
        <v>193</v>
      </c>
      <c r="HZ1" s="3" t="s">
        <v>194</v>
      </c>
      <c r="IA1" s="3" t="s">
        <v>195</v>
      </c>
      <c r="IB1" s="3" t="s">
        <v>196</v>
      </c>
      <c r="IC1" s="3" t="s">
        <v>197</v>
      </c>
      <c r="ID1" s="3" t="s">
        <v>198</v>
      </c>
      <c r="IE1" s="3" t="s">
        <v>199</v>
      </c>
      <c r="IF1" s="3" t="s">
        <v>200</v>
      </c>
      <c r="IG1" s="3" t="s">
        <v>201</v>
      </c>
      <c r="IH1" s="3" t="s">
        <v>202</v>
      </c>
      <c r="II1" s="3" t="s">
        <v>190</v>
      </c>
      <c r="IJ1" s="3" t="s">
        <v>192</v>
      </c>
      <c r="IK1" s="3" t="s">
        <v>203</v>
      </c>
      <c r="IL1" s="3" t="s">
        <v>204</v>
      </c>
      <c r="IM1" s="3" t="s">
        <v>205</v>
      </c>
      <c r="IN1" s="3" t="s">
        <v>10</v>
      </c>
      <c r="IO1" s="3" t="s">
        <v>206</v>
      </c>
      <c r="IP1" s="8" t="s">
        <v>207</v>
      </c>
      <c r="IQ1" s="8" t="s">
        <v>208</v>
      </c>
    </row>
    <row r="2" spans="1:251" s="103" customFormat="1" ht="15.75" thickBot="1" x14ac:dyDescent="0.3">
      <c r="A2" s="19" t="s">
        <v>299</v>
      </c>
      <c r="B2" s="20" t="s">
        <v>300</v>
      </c>
      <c r="C2" s="21">
        <v>56321</v>
      </c>
      <c r="D2" s="22">
        <v>57359</v>
      </c>
      <c r="E2" s="23" t="s">
        <v>629</v>
      </c>
      <c r="F2" s="23" t="s">
        <v>629</v>
      </c>
      <c r="G2" s="23" t="s">
        <v>629</v>
      </c>
      <c r="H2" s="88" t="s">
        <v>629</v>
      </c>
      <c r="I2" s="37"/>
      <c r="J2" s="23" t="s">
        <v>231</v>
      </c>
      <c r="K2" s="23" t="s">
        <v>619</v>
      </c>
      <c r="L2" s="23">
        <v>10078153</v>
      </c>
      <c r="M2" s="23" t="s">
        <v>232</v>
      </c>
      <c r="N2" s="23" t="s">
        <v>629</v>
      </c>
      <c r="O2" s="23" t="s">
        <v>630</v>
      </c>
      <c r="P2" s="23" t="s">
        <v>623</v>
      </c>
      <c r="Q2" s="24"/>
      <c r="R2" s="23"/>
      <c r="S2" s="23"/>
      <c r="T2" s="23" t="s">
        <v>213</v>
      </c>
      <c r="U2" s="23" t="s">
        <v>214</v>
      </c>
      <c r="V2" s="23">
        <v>1072709737</v>
      </c>
      <c r="W2" s="23" t="s">
        <v>645</v>
      </c>
      <c r="X2" s="25">
        <v>1058200</v>
      </c>
      <c r="Y2" s="23">
        <v>0</v>
      </c>
      <c r="Z2" s="25">
        <v>141800</v>
      </c>
      <c r="AA2" s="23">
        <v>0</v>
      </c>
      <c r="AB2" s="23">
        <v>0</v>
      </c>
      <c r="AC2" s="26">
        <f t="shared" ref="AC2:AC34" si="0">X2+Z2</f>
        <v>1200000</v>
      </c>
      <c r="AD2" s="23" t="s">
        <v>255</v>
      </c>
      <c r="AE2" s="23" t="s">
        <v>217</v>
      </c>
      <c r="AF2" s="27">
        <v>0.08</v>
      </c>
      <c r="AG2" s="23">
        <v>0</v>
      </c>
      <c r="AH2" s="25">
        <v>84656</v>
      </c>
      <c r="AI2" s="23">
        <v>0</v>
      </c>
      <c r="AJ2" s="23">
        <v>0</v>
      </c>
      <c r="AK2" s="23">
        <v>2.5</v>
      </c>
      <c r="AL2" s="25">
        <v>30000</v>
      </c>
      <c r="AM2" s="27">
        <v>0.08</v>
      </c>
      <c r="AN2" s="28">
        <f t="shared" ref="AN2:AN34" si="1">+AC2*AM2</f>
        <v>96000</v>
      </c>
      <c r="AO2" s="23">
        <v>0</v>
      </c>
      <c r="AP2" s="23">
        <v>0</v>
      </c>
      <c r="AQ2" s="23">
        <v>0</v>
      </c>
      <c r="AR2" s="23">
        <v>0</v>
      </c>
      <c r="AS2" s="23" t="s">
        <v>218</v>
      </c>
      <c r="AT2" s="23" t="s">
        <v>646</v>
      </c>
      <c r="AU2" s="23" t="s">
        <v>219</v>
      </c>
      <c r="AV2" s="23">
        <v>25175</v>
      </c>
      <c r="AW2" s="23"/>
      <c r="AX2" s="23"/>
      <c r="AY2" s="23"/>
      <c r="AZ2" s="29" t="s">
        <v>301</v>
      </c>
      <c r="BA2" s="23" t="s">
        <v>302</v>
      </c>
      <c r="BB2" s="23"/>
      <c r="BC2" s="23">
        <v>3192572307</v>
      </c>
      <c r="BD2" s="23" t="s">
        <v>303</v>
      </c>
      <c r="BE2" s="23" t="s">
        <v>219</v>
      </c>
      <c r="BF2" s="23" t="s">
        <v>621</v>
      </c>
      <c r="BG2" s="30" t="s">
        <v>239</v>
      </c>
      <c r="BH2" s="31">
        <v>44470</v>
      </c>
      <c r="BI2" s="31">
        <v>45565</v>
      </c>
      <c r="BJ2" s="31"/>
      <c r="BK2" s="24">
        <v>45292</v>
      </c>
      <c r="BL2" s="24">
        <v>45292</v>
      </c>
      <c r="BM2" s="32" t="s">
        <v>213</v>
      </c>
      <c r="BN2" s="32" t="s">
        <v>622</v>
      </c>
      <c r="BO2" s="32">
        <v>1070922662</v>
      </c>
      <c r="BP2" s="32" t="s">
        <v>304</v>
      </c>
      <c r="BQ2" s="33">
        <v>25175</v>
      </c>
      <c r="BR2" s="23" t="s">
        <v>303</v>
      </c>
      <c r="BS2" s="23" t="s">
        <v>219</v>
      </c>
      <c r="BT2" s="32">
        <v>3007754611</v>
      </c>
      <c r="BU2" s="32"/>
      <c r="BV2" s="32" t="s">
        <v>305</v>
      </c>
      <c r="BW2" s="23" t="s">
        <v>261</v>
      </c>
      <c r="BX2" s="23"/>
      <c r="BY2" s="23"/>
      <c r="BZ2" s="30"/>
      <c r="CA2" s="23"/>
      <c r="CB2" s="34"/>
      <c r="CC2" s="34"/>
      <c r="CD2" s="34"/>
      <c r="CE2" s="34"/>
      <c r="CF2" s="34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 t="s">
        <v>213</v>
      </c>
      <c r="DD2" s="23">
        <v>52490120</v>
      </c>
      <c r="DE2" s="23" t="s">
        <v>213</v>
      </c>
      <c r="DF2" s="33" t="s">
        <v>225</v>
      </c>
      <c r="DG2" s="23" t="s">
        <v>306</v>
      </c>
      <c r="DH2" s="35">
        <v>1</v>
      </c>
      <c r="DI2" s="112" t="s">
        <v>719</v>
      </c>
      <c r="DJ2" s="33"/>
      <c r="DK2" s="38" t="s">
        <v>307</v>
      </c>
      <c r="DL2" s="23"/>
      <c r="DM2" s="23" t="s">
        <v>308</v>
      </c>
      <c r="DN2" s="33" t="s">
        <v>621</v>
      </c>
      <c r="DO2" s="33" t="s">
        <v>245</v>
      </c>
      <c r="DP2" s="23">
        <v>11001</v>
      </c>
      <c r="DQ2" s="23" t="s">
        <v>306</v>
      </c>
      <c r="DR2" s="23">
        <v>52490120</v>
      </c>
      <c r="DS2" s="33" t="s">
        <v>625</v>
      </c>
      <c r="DT2" s="33" t="s">
        <v>369</v>
      </c>
      <c r="DU2" s="33" t="s">
        <v>271</v>
      </c>
      <c r="DV2" s="36">
        <v>63800012131</v>
      </c>
      <c r="DW2" s="33">
        <v>10</v>
      </c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33">
        <v>901224101</v>
      </c>
      <c r="GT2" s="139" t="s">
        <v>692</v>
      </c>
      <c r="GU2" s="33" t="s">
        <v>309</v>
      </c>
      <c r="GV2" s="33" t="s">
        <v>310</v>
      </c>
      <c r="GW2" s="33">
        <v>6018856011</v>
      </c>
      <c r="GX2" s="33"/>
      <c r="GY2" s="33" t="s">
        <v>311</v>
      </c>
      <c r="GZ2" s="139" t="s">
        <v>692</v>
      </c>
      <c r="HA2" s="33">
        <v>901224101</v>
      </c>
      <c r="HB2" s="33" t="s">
        <v>625</v>
      </c>
      <c r="HC2" s="33" t="s">
        <v>312</v>
      </c>
      <c r="HD2" s="33" t="s">
        <v>313</v>
      </c>
      <c r="HE2" s="33" t="s">
        <v>314</v>
      </c>
      <c r="HF2" s="33" t="s">
        <v>315</v>
      </c>
      <c r="HG2" s="33" t="s">
        <v>274</v>
      </c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</row>
    <row r="3" spans="1:251" s="103" customFormat="1" ht="15.75" thickBot="1" x14ac:dyDescent="0.3">
      <c r="A3" s="19" t="s">
        <v>346</v>
      </c>
      <c r="B3" s="20" t="s">
        <v>347</v>
      </c>
      <c r="C3" s="21">
        <v>56324</v>
      </c>
      <c r="D3" s="22">
        <v>57362</v>
      </c>
      <c r="E3" s="23" t="s">
        <v>629</v>
      </c>
      <c r="F3" s="23" t="s">
        <v>629</v>
      </c>
      <c r="G3" s="23" t="s">
        <v>629</v>
      </c>
      <c r="H3" s="88" t="s">
        <v>91</v>
      </c>
      <c r="I3" s="37"/>
      <c r="J3" s="23" t="s">
        <v>290</v>
      </c>
      <c r="K3" s="23" t="s">
        <v>619</v>
      </c>
      <c r="L3" s="83">
        <v>10078156</v>
      </c>
      <c r="M3" s="23" t="s">
        <v>212</v>
      </c>
      <c r="N3" s="23" t="s">
        <v>629</v>
      </c>
      <c r="O3" s="23" t="s">
        <v>630</v>
      </c>
      <c r="P3" s="23" t="s">
        <v>623</v>
      </c>
      <c r="Q3" s="24"/>
      <c r="R3" s="23"/>
      <c r="S3" s="23"/>
      <c r="T3" s="23" t="s">
        <v>348</v>
      </c>
      <c r="U3" s="23" t="s">
        <v>214</v>
      </c>
      <c r="V3" s="23">
        <v>901308093</v>
      </c>
      <c r="W3" s="23" t="s">
        <v>349</v>
      </c>
      <c r="X3" s="25">
        <v>2416200</v>
      </c>
      <c r="Y3" s="23">
        <v>0</v>
      </c>
      <c r="Z3" s="25">
        <v>411800</v>
      </c>
      <c r="AA3" s="113">
        <v>0.04</v>
      </c>
      <c r="AB3" s="23">
        <v>0</v>
      </c>
      <c r="AC3" s="26">
        <f t="shared" si="0"/>
        <v>2828000</v>
      </c>
      <c r="AD3" s="23" t="s">
        <v>255</v>
      </c>
      <c r="AE3" s="23" t="s">
        <v>217</v>
      </c>
      <c r="AF3" s="27">
        <v>0.08</v>
      </c>
      <c r="AG3" s="23">
        <v>0</v>
      </c>
      <c r="AH3" s="25">
        <v>226240</v>
      </c>
      <c r="AI3" s="23">
        <v>0</v>
      </c>
      <c r="AJ3" s="23">
        <v>0</v>
      </c>
      <c r="AK3" s="23">
        <v>2.5</v>
      </c>
      <c r="AL3" s="25">
        <v>70700</v>
      </c>
      <c r="AM3" s="27">
        <v>0.08</v>
      </c>
      <c r="AN3" s="28">
        <f t="shared" si="1"/>
        <v>226240</v>
      </c>
      <c r="AO3" s="23">
        <v>0</v>
      </c>
      <c r="AP3" s="23">
        <v>0</v>
      </c>
      <c r="AQ3" s="23">
        <v>0</v>
      </c>
      <c r="AR3" s="23">
        <v>0</v>
      </c>
      <c r="AS3" s="23" t="s">
        <v>218</v>
      </c>
      <c r="AT3" s="23" t="s">
        <v>651</v>
      </c>
      <c r="AU3" s="23" t="s">
        <v>219</v>
      </c>
      <c r="AV3" s="23">
        <v>25175</v>
      </c>
      <c r="AW3" s="23"/>
      <c r="AX3" s="23"/>
      <c r="AY3" s="23"/>
      <c r="AZ3" s="29" t="s">
        <v>350</v>
      </c>
      <c r="BA3" s="23" t="s">
        <v>351</v>
      </c>
      <c r="BB3" s="23"/>
      <c r="BC3" s="23">
        <v>3167434637</v>
      </c>
      <c r="BD3" s="23" t="s">
        <v>651</v>
      </c>
      <c r="BE3" s="23" t="s">
        <v>219</v>
      </c>
      <c r="BF3" s="23" t="s">
        <v>620</v>
      </c>
      <c r="BG3" s="30" t="s">
        <v>239</v>
      </c>
      <c r="BH3" s="31">
        <v>44682</v>
      </c>
      <c r="BI3" s="31">
        <v>45412</v>
      </c>
      <c r="BJ3" s="31"/>
      <c r="BK3" s="24">
        <v>45292</v>
      </c>
      <c r="BL3" s="24">
        <v>45292</v>
      </c>
      <c r="BM3" s="32" t="s">
        <v>213</v>
      </c>
      <c r="BN3" s="32" t="s">
        <v>622</v>
      </c>
      <c r="BO3" s="32">
        <v>52156657</v>
      </c>
      <c r="BP3" s="32" t="s">
        <v>352</v>
      </c>
      <c r="BQ3" s="33">
        <v>25175</v>
      </c>
      <c r="BR3" s="33" t="s">
        <v>353</v>
      </c>
      <c r="BS3" s="33" t="s">
        <v>219</v>
      </c>
      <c r="BT3" s="32">
        <v>3153433191</v>
      </c>
      <c r="BU3" s="32"/>
      <c r="BV3" s="32" t="s">
        <v>354</v>
      </c>
      <c r="BW3" s="23" t="s">
        <v>213</v>
      </c>
      <c r="BX3" s="23" t="s">
        <v>622</v>
      </c>
      <c r="BY3" s="23">
        <v>93406378</v>
      </c>
      <c r="BZ3" s="30" t="s">
        <v>652</v>
      </c>
      <c r="CA3" s="23">
        <v>25175</v>
      </c>
      <c r="CB3" s="33" t="s">
        <v>353</v>
      </c>
      <c r="CC3" s="33" t="s">
        <v>219</v>
      </c>
      <c r="CD3" s="34">
        <v>3167434637</v>
      </c>
      <c r="CE3" s="34"/>
      <c r="CF3" s="114" t="s">
        <v>351</v>
      </c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 t="s">
        <v>213</v>
      </c>
      <c r="DD3" s="23">
        <v>79383399</v>
      </c>
      <c r="DE3" s="23" t="s">
        <v>213</v>
      </c>
      <c r="DF3" s="33" t="s">
        <v>225</v>
      </c>
      <c r="DG3" s="23" t="s">
        <v>355</v>
      </c>
      <c r="DH3" s="35">
        <v>1</v>
      </c>
      <c r="DI3" s="112" t="s">
        <v>721</v>
      </c>
      <c r="DJ3" s="33"/>
      <c r="DK3" s="23">
        <v>3164684140</v>
      </c>
      <c r="DL3" s="23"/>
      <c r="DM3" s="23" t="s">
        <v>356</v>
      </c>
      <c r="DN3" s="33" t="s">
        <v>621</v>
      </c>
      <c r="DO3" s="33" t="s">
        <v>219</v>
      </c>
      <c r="DP3" s="23">
        <v>25175</v>
      </c>
      <c r="DQ3" s="23" t="s">
        <v>355</v>
      </c>
      <c r="DR3" s="23">
        <v>79383399</v>
      </c>
      <c r="DS3" s="33" t="s">
        <v>625</v>
      </c>
      <c r="DT3" s="33" t="s">
        <v>626</v>
      </c>
      <c r="DU3" s="33" t="s">
        <v>271</v>
      </c>
      <c r="DV3" s="36">
        <v>184270361</v>
      </c>
      <c r="DW3" s="33">
        <v>10</v>
      </c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33"/>
      <c r="GT3" s="140"/>
      <c r="GU3" s="33"/>
      <c r="GV3" s="33"/>
      <c r="GW3" s="33"/>
      <c r="GX3" s="33"/>
      <c r="GY3" s="33"/>
      <c r="GZ3" s="140"/>
      <c r="HA3" s="33"/>
      <c r="HB3" s="33"/>
      <c r="HC3" s="33"/>
      <c r="HD3" s="33"/>
      <c r="HE3" s="33"/>
      <c r="HF3" s="33"/>
      <c r="HG3" s="33" t="s">
        <v>91</v>
      </c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</row>
    <row r="4" spans="1:251" s="103" customFormat="1" ht="15.75" thickBot="1" x14ac:dyDescent="0.3">
      <c r="A4" s="19" t="s">
        <v>316</v>
      </c>
      <c r="B4" s="20" t="s">
        <v>317</v>
      </c>
      <c r="C4" s="21">
        <v>56322</v>
      </c>
      <c r="D4" s="22">
        <v>57360</v>
      </c>
      <c r="E4" s="23" t="s">
        <v>629</v>
      </c>
      <c r="F4" s="23" t="s">
        <v>629</v>
      </c>
      <c r="G4" s="23" t="s">
        <v>629</v>
      </c>
      <c r="H4" s="117" t="s">
        <v>735</v>
      </c>
      <c r="I4" s="37"/>
      <c r="J4" s="23" t="s">
        <v>290</v>
      </c>
      <c r="K4" s="23" t="s">
        <v>619</v>
      </c>
      <c r="L4" s="23">
        <v>10078154</v>
      </c>
      <c r="M4" s="23" t="s">
        <v>232</v>
      </c>
      <c r="N4" s="23" t="s">
        <v>629</v>
      </c>
      <c r="O4" s="23" t="s">
        <v>630</v>
      </c>
      <c r="P4" s="23" t="s">
        <v>623</v>
      </c>
      <c r="Q4" s="24"/>
      <c r="R4" s="23"/>
      <c r="S4" s="23"/>
      <c r="T4" s="23" t="s">
        <v>213</v>
      </c>
      <c r="U4" s="23" t="s">
        <v>214</v>
      </c>
      <c r="V4" s="23">
        <v>7300581</v>
      </c>
      <c r="W4" s="23" t="s">
        <v>318</v>
      </c>
      <c r="X4" s="25">
        <v>1318300</v>
      </c>
      <c r="Y4" s="23">
        <v>0</v>
      </c>
      <c r="Z4" s="25">
        <v>396000</v>
      </c>
      <c r="AA4" s="23">
        <v>0</v>
      </c>
      <c r="AB4" s="23">
        <v>0</v>
      </c>
      <c r="AC4" s="26">
        <f t="shared" si="0"/>
        <v>1714300</v>
      </c>
      <c r="AD4" s="23" t="s">
        <v>255</v>
      </c>
      <c r="AE4" s="23" t="s">
        <v>217</v>
      </c>
      <c r="AF4" s="27">
        <v>0.08</v>
      </c>
      <c r="AG4" s="23">
        <v>0</v>
      </c>
      <c r="AH4" s="25">
        <v>137144</v>
      </c>
      <c r="AI4" s="23">
        <v>0</v>
      </c>
      <c r="AJ4" s="23">
        <v>0</v>
      </c>
      <c r="AK4" s="23">
        <v>2.5</v>
      </c>
      <c r="AL4" s="25">
        <v>42858</v>
      </c>
      <c r="AM4" s="27">
        <v>0.08</v>
      </c>
      <c r="AN4" s="28">
        <f t="shared" si="1"/>
        <v>137144</v>
      </c>
      <c r="AO4" s="23">
        <v>0</v>
      </c>
      <c r="AP4" s="23">
        <v>0</v>
      </c>
      <c r="AQ4" s="23">
        <v>0</v>
      </c>
      <c r="AR4" s="23">
        <v>0</v>
      </c>
      <c r="AS4" s="23" t="s">
        <v>218</v>
      </c>
      <c r="AT4" s="23" t="s">
        <v>663</v>
      </c>
      <c r="AU4" s="23" t="s">
        <v>219</v>
      </c>
      <c r="AV4" s="23">
        <v>25175</v>
      </c>
      <c r="AW4" s="23"/>
      <c r="AX4" s="23"/>
      <c r="AY4" s="23"/>
      <c r="AZ4" s="29" t="s">
        <v>319</v>
      </c>
      <c r="BA4" s="23" t="s">
        <v>320</v>
      </c>
      <c r="BB4" s="23"/>
      <c r="BC4" s="23">
        <v>3024289347</v>
      </c>
      <c r="BD4" s="23" t="s">
        <v>663</v>
      </c>
      <c r="BE4" s="23" t="s">
        <v>219</v>
      </c>
      <c r="BF4" s="23" t="s">
        <v>621</v>
      </c>
      <c r="BG4" s="30" t="s">
        <v>239</v>
      </c>
      <c r="BH4" s="31">
        <v>44593</v>
      </c>
      <c r="BI4" s="31">
        <v>45321</v>
      </c>
      <c r="BJ4" s="31"/>
      <c r="BK4" s="24">
        <v>45292</v>
      </c>
      <c r="BL4" s="24">
        <v>45292</v>
      </c>
      <c r="BM4" s="32" t="s">
        <v>213</v>
      </c>
      <c r="BN4" s="32" t="s">
        <v>622</v>
      </c>
      <c r="BO4" s="32">
        <v>53052775</v>
      </c>
      <c r="BP4" s="32" t="s">
        <v>321</v>
      </c>
      <c r="BQ4" s="33">
        <v>25126</v>
      </c>
      <c r="BR4" s="33" t="s">
        <v>664</v>
      </c>
      <c r="BS4" s="33" t="s">
        <v>236</v>
      </c>
      <c r="BT4" s="32">
        <v>3003000415</v>
      </c>
      <c r="BU4" s="32"/>
      <c r="BV4" s="32" t="s">
        <v>322</v>
      </c>
      <c r="BW4" s="23"/>
      <c r="BX4" s="23"/>
      <c r="BY4" s="23"/>
      <c r="BZ4" s="30"/>
      <c r="CA4" s="23"/>
      <c r="CB4" s="34"/>
      <c r="CC4" s="34"/>
      <c r="CD4" s="34"/>
      <c r="CE4" s="34"/>
      <c r="CF4" s="34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 t="s">
        <v>213</v>
      </c>
      <c r="DD4" s="23">
        <v>79547779</v>
      </c>
      <c r="DE4" s="23" t="s">
        <v>213</v>
      </c>
      <c r="DF4" s="33" t="s">
        <v>225</v>
      </c>
      <c r="DG4" s="23" t="s">
        <v>323</v>
      </c>
      <c r="DH4" s="35">
        <v>1</v>
      </c>
      <c r="DI4" s="112" t="s">
        <v>720</v>
      </c>
      <c r="DJ4" s="33"/>
      <c r="DK4" s="38" t="s">
        <v>324</v>
      </c>
      <c r="DL4" s="23"/>
      <c r="DM4" s="23" t="s">
        <v>325</v>
      </c>
      <c r="DN4" s="33" t="s">
        <v>621</v>
      </c>
      <c r="DO4" s="33" t="s">
        <v>245</v>
      </c>
      <c r="DP4" s="23">
        <v>11001</v>
      </c>
      <c r="DQ4" s="23" t="s">
        <v>323</v>
      </c>
      <c r="DR4" s="23">
        <v>79547779</v>
      </c>
      <c r="DS4" s="33" t="s">
        <v>625</v>
      </c>
      <c r="DT4" s="33" t="s">
        <v>568</v>
      </c>
      <c r="DU4" s="33" t="s">
        <v>271</v>
      </c>
      <c r="DV4" s="36">
        <v>540600011709</v>
      </c>
      <c r="DW4" s="33">
        <v>10</v>
      </c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33">
        <v>900480524</v>
      </c>
      <c r="GT4" s="139" t="s">
        <v>690</v>
      </c>
      <c r="GU4" s="33" t="s">
        <v>326</v>
      </c>
      <c r="GV4" s="33" t="s">
        <v>327</v>
      </c>
      <c r="GW4" s="33" t="s">
        <v>328</v>
      </c>
      <c r="GX4" s="33">
        <v>3108180817</v>
      </c>
      <c r="GY4" s="33" t="s">
        <v>329</v>
      </c>
      <c r="GZ4" s="139" t="s">
        <v>690</v>
      </c>
      <c r="HA4" s="33">
        <v>900480524</v>
      </c>
      <c r="HB4" s="33" t="s">
        <v>625</v>
      </c>
      <c r="HC4" s="33" t="s">
        <v>330</v>
      </c>
      <c r="HD4" s="33" t="s">
        <v>271</v>
      </c>
      <c r="HE4" s="33">
        <v>24083077203</v>
      </c>
      <c r="HF4" s="33" t="s">
        <v>315</v>
      </c>
      <c r="HG4" s="33" t="s">
        <v>274</v>
      </c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</row>
    <row r="5" spans="1:251" s="103" customFormat="1" ht="15.75" thickBot="1" x14ac:dyDescent="0.3">
      <c r="A5" s="19" t="s">
        <v>370</v>
      </c>
      <c r="B5" s="20" t="s">
        <v>371</v>
      </c>
      <c r="C5" s="21">
        <v>56326</v>
      </c>
      <c r="D5" s="22">
        <v>57364</v>
      </c>
      <c r="E5" s="23" t="s">
        <v>629</v>
      </c>
      <c r="F5" s="23" t="s">
        <v>629</v>
      </c>
      <c r="G5" s="23" t="s">
        <v>629</v>
      </c>
      <c r="H5" s="88" t="s">
        <v>629</v>
      </c>
      <c r="I5" s="37"/>
      <c r="J5" s="23" t="s">
        <v>231</v>
      </c>
      <c r="K5" s="23" t="s">
        <v>619</v>
      </c>
      <c r="L5" s="23">
        <v>10078158</v>
      </c>
      <c r="M5" s="23" t="s">
        <v>212</v>
      </c>
      <c r="N5" s="23" t="s">
        <v>629</v>
      </c>
      <c r="O5" s="23" t="s">
        <v>630</v>
      </c>
      <c r="P5" s="23" t="s">
        <v>623</v>
      </c>
      <c r="Q5" s="24"/>
      <c r="R5" s="23"/>
      <c r="S5" s="23"/>
      <c r="T5" s="23" t="s">
        <v>348</v>
      </c>
      <c r="U5" s="23" t="s">
        <v>214</v>
      </c>
      <c r="V5" s="23">
        <v>901114883</v>
      </c>
      <c r="W5" s="23" t="s">
        <v>372</v>
      </c>
      <c r="X5" s="25">
        <v>2750000</v>
      </c>
      <c r="Y5" s="23">
        <v>0</v>
      </c>
      <c r="Z5" s="25">
        <v>550000</v>
      </c>
      <c r="AA5" s="113">
        <v>0.04</v>
      </c>
      <c r="AB5" s="115">
        <v>9.6600000000000005E-2</v>
      </c>
      <c r="AC5" s="26">
        <f t="shared" si="0"/>
        <v>3300000</v>
      </c>
      <c r="AD5" s="23" t="s">
        <v>255</v>
      </c>
      <c r="AE5" s="23" t="s">
        <v>217</v>
      </c>
      <c r="AF5" s="27">
        <v>0.08</v>
      </c>
      <c r="AG5" s="23">
        <v>0</v>
      </c>
      <c r="AH5" s="25">
        <v>264000</v>
      </c>
      <c r="AI5" s="23">
        <v>0</v>
      </c>
      <c r="AJ5" s="23">
        <v>0</v>
      </c>
      <c r="AK5" s="23">
        <v>2.5</v>
      </c>
      <c r="AL5" s="25">
        <v>82500</v>
      </c>
      <c r="AM5" s="27">
        <v>0.08</v>
      </c>
      <c r="AN5" s="28">
        <f t="shared" si="1"/>
        <v>264000</v>
      </c>
      <c r="AO5" s="23">
        <v>0</v>
      </c>
      <c r="AP5" s="23">
        <v>0</v>
      </c>
      <c r="AQ5" s="23">
        <v>0</v>
      </c>
      <c r="AR5" s="23">
        <v>0</v>
      </c>
      <c r="AS5" s="23" t="s">
        <v>218</v>
      </c>
      <c r="AT5" s="23" t="s">
        <v>676</v>
      </c>
      <c r="AU5" s="23" t="s">
        <v>219</v>
      </c>
      <c r="AV5" s="23">
        <v>25175</v>
      </c>
      <c r="AW5" s="23"/>
      <c r="AX5" s="23"/>
      <c r="AY5" s="23"/>
      <c r="AZ5" s="29" t="s">
        <v>373</v>
      </c>
      <c r="BA5" s="23" t="s">
        <v>374</v>
      </c>
      <c r="BB5" s="23"/>
      <c r="BC5" s="23">
        <v>3244596491</v>
      </c>
      <c r="BD5" s="23" t="s">
        <v>676</v>
      </c>
      <c r="BE5" s="23" t="s">
        <v>219</v>
      </c>
      <c r="BF5" s="23" t="s">
        <v>620</v>
      </c>
      <c r="BG5" s="30" t="s">
        <v>239</v>
      </c>
      <c r="BH5" s="31">
        <v>44774</v>
      </c>
      <c r="BI5" s="31">
        <v>45503</v>
      </c>
      <c r="BJ5" s="31"/>
      <c r="BK5" s="24">
        <v>45292</v>
      </c>
      <c r="BL5" s="24">
        <v>45292</v>
      </c>
      <c r="BM5" s="32" t="s">
        <v>213</v>
      </c>
      <c r="BN5" s="32" t="s">
        <v>622</v>
      </c>
      <c r="BO5" s="32">
        <v>51562211</v>
      </c>
      <c r="BP5" s="32" t="s">
        <v>375</v>
      </c>
      <c r="BQ5" s="33">
        <v>25175</v>
      </c>
      <c r="BR5" s="23" t="s">
        <v>676</v>
      </c>
      <c r="BS5" s="23" t="s">
        <v>219</v>
      </c>
      <c r="BT5" s="32">
        <v>3044581002</v>
      </c>
      <c r="BU5" s="32"/>
      <c r="BV5" s="32" t="s">
        <v>376</v>
      </c>
      <c r="BW5" s="23"/>
      <c r="BX5" s="23"/>
      <c r="BY5" s="23"/>
      <c r="BZ5" s="30"/>
      <c r="CA5" s="23"/>
      <c r="CB5" s="34"/>
      <c r="CC5" s="34"/>
      <c r="CD5" s="34"/>
      <c r="CE5" s="34"/>
      <c r="CF5" s="34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 t="s">
        <v>213</v>
      </c>
      <c r="DD5" s="23">
        <v>79547779</v>
      </c>
      <c r="DE5" s="23" t="s">
        <v>213</v>
      </c>
      <c r="DF5" s="33" t="s">
        <v>225</v>
      </c>
      <c r="DG5" s="23" t="s">
        <v>323</v>
      </c>
      <c r="DH5" s="35">
        <v>1</v>
      </c>
      <c r="DI5" s="112" t="s">
        <v>720</v>
      </c>
      <c r="DJ5" s="33"/>
      <c r="DK5" s="38" t="s">
        <v>324</v>
      </c>
      <c r="DL5" s="23"/>
      <c r="DM5" s="23" t="s">
        <v>325</v>
      </c>
      <c r="DN5" s="33" t="s">
        <v>621</v>
      </c>
      <c r="DO5" s="33" t="s">
        <v>245</v>
      </c>
      <c r="DP5" s="23">
        <v>11001</v>
      </c>
      <c r="DQ5" s="23" t="s">
        <v>323</v>
      </c>
      <c r="DR5" s="23">
        <v>79547779</v>
      </c>
      <c r="DS5" s="33" t="s">
        <v>625</v>
      </c>
      <c r="DT5" s="33" t="s">
        <v>568</v>
      </c>
      <c r="DU5" s="33" t="s">
        <v>271</v>
      </c>
      <c r="DV5" s="36">
        <v>540600011709</v>
      </c>
      <c r="DW5" s="33">
        <v>10</v>
      </c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33">
        <v>901505913</v>
      </c>
      <c r="GT5" s="111" t="s">
        <v>695</v>
      </c>
      <c r="GU5" s="33" t="s">
        <v>377</v>
      </c>
      <c r="GV5" s="33" t="s">
        <v>378</v>
      </c>
      <c r="GW5" s="33"/>
      <c r="GX5" s="33">
        <v>3160404498</v>
      </c>
      <c r="GY5" s="33" t="s">
        <v>379</v>
      </c>
      <c r="GZ5" s="111" t="s">
        <v>695</v>
      </c>
      <c r="HA5" s="33">
        <v>901505913</v>
      </c>
      <c r="HB5" s="33" t="s">
        <v>625</v>
      </c>
      <c r="HC5" s="33" t="s">
        <v>312</v>
      </c>
      <c r="HD5" s="33" t="s">
        <v>313</v>
      </c>
      <c r="HE5" s="33">
        <v>644004335</v>
      </c>
      <c r="HF5" s="33" t="s">
        <v>315</v>
      </c>
      <c r="HG5" s="33" t="s">
        <v>274</v>
      </c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</row>
    <row r="6" spans="1:251" s="103" customFormat="1" ht="15.75" thickBot="1" x14ac:dyDescent="0.3">
      <c r="A6" s="84" t="s">
        <v>209</v>
      </c>
      <c r="B6" s="85" t="s">
        <v>210</v>
      </c>
      <c r="C6" s="86">
        <v>56315</v>
      </c>
      <c r="D6" s="87">
        <v>57353</v>
      </c>
      <c r="E6" s="88" t="s">
        <v>629</v>
      </c>
      <c r="F6" s="88" t="s">
        <v>629</v>
      </c>
      <c r="G6" s="88" t="s">
        <v>629</v>
      </c>
      <c r="H6" s="88" t="s">
        <v>641</v>
      </c>
      <c r="J6" s="88" t="s">
        <v>211</v>
      </c>
      <c r="K6" s="88" t="s">
        <v>619</v>
      </c>
      <c r="L6" s="88">
        <v>10078147</v>
      </c>
      <c r="M6" s="88" t="s">
        <v>212</v>
      </c>
      <c r="N6" s="88" t="s">
        <v>629</v>
      </c>
      <c r="O6" s="88" t="s">
        <v>630</v>
      </c>
      <c r="P6" s="88" t="s">
        <v>623</v>
      </c>
      <c r="Q6" s="89"/>
      <c r="R6" s="88"/>
      <c r="S6" s="88"/>
      <c r="T6" s="88" t="s">
        <v>213</v>
      </c>
      <c r="U6" s="88" t="s">
        <v>214</v>
      </c>
      <c r="V6" s="88">
        <v>1032382683</v>
      </c>
      <c r="W6" s="88" t="s">
        <v>215</v>
      </c>
      <c r="X6" s="90">
        <v>5300000</v>
      </c>
      <c r="Y6" s="88">
        <v>0</v>
      </c>
      <c r="Z6" s="88">
        <v>0</v>
      </c>
      <c r="AA6" s="88">
        <v>0</v>
      </c>
      <c r="AB6" s="88">
        <v>0</v>
      </c>
      <c r="AC6" s="91">
        <f t="shared" si="0"/>
        <v>5300000</v>
      </c>
      <c r="AD6" s="88" t="s">
        <v>216</v>
      </c>
      <c r="AE6" s="88" t="s">
        <v>217</v>
      </c>
      <c r="AF6" s="92">
        <v>5.74E-2</v>
      </c>
      <c r="AG6" s="88">
        <v>0</v>
      </c>
      <c r="AH6" s="90">
        <f>+AC6*AF6</f>
        <v>304220</v>
      </c>
      <c r="AI6" s="88">
        <v>0</v>
      </c>
      <c r="AJ6" s="88">
        <v>0</v>
      </c>
      <c r="AK6" s="88">
        <v>2.5</v>
      </c>
      <c r="AL6" s="88">
        <v>0</v>
      </c>
      <c r="AM6" s="92">
        <v>5.74E-2</v>
      </c>
      <c r="AN6" s="93">
        <f t="shared" si="1"/>
        <v>304220</v>
      </c>
      <c r="AO6" s="88">
        <v>0</v>
      </c>
      <c r="AP6" s="88">
        <v>0</v>
      </c>
      <c r="AQ6" s="88">
        <v>0</v>
      </c>
      <c r="AR6" s="88">
        <v>0</v>
      </c>
      <c r="AS6" s="88" t="s">
        <v>218</v>
      </c>
      <c r="AT6" s="88" t="s">
        <v>647</v>
      </c>
      <c r="AU6" s="88" t="s">
        <v>219</v>
      </c>
      <c r="AV6" s="88">
        <v>25175</v>
      </c>
      <c r="AW6" s="88"/>
      <c r="AX6" s="88"/>
      <c r="AY6" s="88"/>
      <c r="AZ6" s="94" t="s">
        <v>220</v>
      </c>
      <c r="BA6" s="88" t="s">
        <v>221</v>
      </c>
      <c r="BB6" s="88"/>
      <c r="BC6" s="88">
        <v>3124481470</v>
      </c>
      <c r="BD6" s="88" t="s">
        <v>647</v>
      </c>
      <c r="BE6" s="88" t="s">
        <v>219</v>
      </c>
      <c r="BF6" s="88" t="s">
        <v>621</v>
      </c>
      <c r="BG6" s="95" t="s">
        <v>222</v>
      </c>
      <c r="BH6" s="96">
        <v>44256</v>
      </c>
      <c r="BI6" s="96">
        <v>45351</v>
      </c>
      <c r="BJ6" s="96"/>
      <c r="BK6" s="89">
        <v>45292</v>
      </c>
      <c r="BL6" s="89">
        <v>45292</v>
      </c>
      <c r="BM6" s="97" t="s">
        <v>213</v>
      </c>
      <c r="BN6" s="97" t="s">
        <v>622</v>
      </c>
      <c r="BO6" s="97">
        <v>36174255</v>
      </c>
      <c r="BP6" s="97" t="s">
        <v>223</v>
      </c>
      <c r="BQ6" s="98">
        <v>25175</v>
      </c>
      <c r="BR6" s="88" t="s">
        <v>647</v>
      </c>
      <c r="BS6" s="88" t="s">
        <v>219</v>
      </c>
      <c r="BT6" s="97"/>
      <c r="BU6" s="97"/>
      <c r="BV6" s="97"/>
      <c r="BW6" s="88" t="s">
        <v>213</v>
      </c>
      <c r="BX6" s="88" t="s">
        <v>214</v>
      </c>
      <c r="BY6" s="88">
        <v>80399849</v>
      </c>
      <c r="BZ6" s="95" t="s">
        <v>224</v>
      </c>
      <c r="CA6" s="98">
        <v>25175</v>
      </c>
      <c r="CB6" s="88" t="s">
        <v>647</v>
      </c>
      <c r="CC6" s="88" t="s">
        <v>219</v>
      </c>
      <c r="CD6" s="99"/>
      <c r="CE6" s="99"/>
      <c r="CF6" s="99"/>
      <c r="CG6" s="88" t="s">
        <v>213</v>
      </c>
      <c r="CH6" s="88" t="s">
        <v>622</v>
      </c>
      <c r="CI6" s="88">
        <v>1072641108</v>
      </c>
      <c r="CJ6" s="88" t="s">
        <v>648</v>
      </c>
      <c r="CK6" s="98">
        <v>25175</v>
      </c>
      <c r="CL6" s="88" t="s">
        <v>647</v>
      </c>
      <c r="CM6" s="88" t="s">
        <v>219</v>
      </c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 t="s">
        <v>213</v>
      </c>
      <c r="DD6" s="88">
        <v>12557573</v>
      </c>
      <c r="DE6" s="88" t="s">
        <v>213</v>
      </c>
      <c r="DF6" s="98" t="s">
        <v>225</v>
      </c>
      <c r="DG6" s="88" t="s">
        <v>226</v>
      </c>
      <c r="DH6" s="100">
        <v>1</v>
      </c>
      <c r="DI6" s="98" t="s">
        <v>716</v>
      </c>
      <c r="DJ6" s="98"/>
      <c r="DK6" s="137" t="s">
        <v>227</v>
      </c>
      <c r="DL6" s="88"/>
      <c r="DM6" s="88" t="s">
        <v>228</v>
      </c>
      <c r="DN6" s="98" t="s">
        <v>621</v>
      </c>
      <c r="DO6" s="98" t="s">
        <v>245</v>
      </c>
      <c r="DP6" s="88">
        <v>11001</v>
      </c>
      <c r="DQ6" s="88" t="s">
        <v>226</v>
      </c>
      <c r="DR6" s="88">
        <v>12557573</v>
      </c>
      <c r="DS6" s="98" t="s">
        <v>625</v>
      </c>
      <c r="DT6" s="98" t="s">
        <v>626</v>
      </c>
      <c r="DU6" s="98" t="s">
        <v>313</v>
      </c>
      <c r="DV6" s="102">
        <v>1301350100028520</v>
      </c>
      <c r="DW6" s="98">
        <v>10</v>
      </c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98"/>
      <c r="GT6" s="138"/>
      <c r="GU6" s="98"/>
      <c r="GV6" s="98"/>
      <c r="GW6" s="98"/>
      <c r="GX6" s="98"/>
      <c r="GY6" s="98"/>
      <c r="GZ6" s="138"/>
      <c r="HA6" s="98"/>
      <c r="HB6" s="98"/>
      <c r="HC6" s="98"/>
      <c r="HD6" s="98"/>
      <c r="HE6" s="98"/>
      <c r="HF6" s="98"/>
      <c r="HG6" s="98" t="s">
        <v>91</v>
      </c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</row>
    <row r="7" spans="1:251" s="103" customFormat="1" ht="15.75" thickBot="1" x14ac:dyDescent="0.3">
      <c r="A7" s="84" t="s">
        <v>229</v>
      </c>
      <c r="B7" s="85" t="s">
        <v>230</v>
      </c>
      <c r="C7" s="86">
        <v>56316</v>
      </c>
      <c r="D7" s="87">
        <v>57354</v>
      </c>
      <c r="E7" s="88" t="s">
        <v>629</v>
      </c>
      <c r="F7" s="88" t="s">
        <v>629</v>
      </c>
      <c r="G7" s="88" t="s">
        <v>629</v>
      </c>
      <c r="H7" s="88" t="s">
        <v>641</v>
      </c>
      <c r="J7" s="88" t="s">
        <v>231</v>
      </c>
      <c r="K7" s="88" t="s">
        <v>619</v>
      </c>
      <c r="L7" s="88">
        <v>10078148</v>
      </c>
      <c r="M7" s="88" t="s">
        <v>232</v>
      </c>
      <c r="N7" s="88" t="s">
        <v>629</v>
      </c>
      <c r="O7" s="88" t="s">
        <v>630</v>
      </c>
      <c r="P7" s="88" t="s">
        <v>623</v>
      </c>
      <c r="Q7" s="89"/>
      <c r="R7" s="88"/>
      <c r="S7" s="88"/>
      <c r="T7" s="88" t="s">
        <v>233</v>
      </c>
      <c r="U7" s="88" t="s">
        <v>234</v>
      </c>
      <c r="V7" s="88">
        <v>320412</v>
      </c>
      <c r="W7" s="88" t="s">
        <v>235</v>
      </c>
      <c r="X7" s="90">
        <v>1400000</v>
      </c>
      <c r="Y7" s="88">
        <v>0</v>
      </c>
      <c r="Z7" s="88">
        <v>0</v>
      </c>
      <c r="AA7" s="88">
        <v>0</v>
      </c>
      <c r="AB7" s="88">
        <v>0</v>
      </c>
      <c r="AC7" s="91">
        <f t="shared" si="0"/>
        <v>1400000</v>
      </c>
      <c r="AD7" s="88" t="s">
        <v>216</v>
      </c>
      <c r="AE7" s="88" t="s">
        <v>217</v>
      </c>
      <c r="AF7" s="104">
        <v>0.08</v>
      </c>
      <c r="AG7" s="88">
        <v>0</v>
      </c>
      <c r="AH7" s="90">
        <v>112000</v>
      </c>
      <c r="AI7" s="88">
        <v>0</v>
      </c>
      <c r="AJ7" s="88">
        <v>0</v>
      </c>
      <c r="AK7" s="88">
        <v>2.5</v>
      </c>
      <c r="AL7" s="90">
        <v>35000</v>
      </c>
      <c r="AM7" s="104">
        <v>0.08</v>
      </c>
      <c r="AN7" s="93">
        <f t="shared" si="1"/>
        <v>112000</v>
      </c>
      <c r="AO7" s="88">
        <v>0</v>
      </c>
      <c r="AP7" s="88">
        <v>0</v>
      </c>
      <c r="AQ7" s="88">
        <v>0</v>
      </c>
      <c r="AR7" s="88">
        <v>0</v>
      </c>
      <c r="AS7" s="88" t="s">
        <v>218</v>
      </c>
      <c r="AT7" s="88" t="s">
        <v>671</v>
      </c>
      <c r="AU7" s="88" t="s">
        <v>236</v>
      </c>
      <c r="AV7" s="88">
        <v>25126</v>
      </c>
      <c r="AW7" s="88"/>
      <c r="AX7" s="88"/>
      <c r="AY7" s="88"/>
      <c r="AZ7" s="94" t="s">
        <v>237</v>
      </c>
      <c r="BA7" s="105" t="s">
        <v>717</v>
      </c>
      <c r="BB7" s="88"/>
      <c r="BC7" s="88">
        <v>3187349670</v>
      </c>
      <c r="BD7" s="88" t="s">
        <v>238</v>
      </c>
      <c r="BE7" s="88" t="s">
        <v>236</v>
      </c>
      <c r="BF7" s="88" t="s">
        <v>621</v>
      </c>
      <c r="BG7" s="95" t="s">
        <v>239</v>
      </c>
      <c r="BH7" s="96">
        <v>44531</v>
      </c>
      <c r="BI7" s="106">
        <v>45626</v>
      </c>
      <c r="BJ7" s="106"/>
      <c r="BK7" s="89">
        <v>45292</v>
      </c>
      <c r="BL7" s="89">
        <v>45292</v>
      </c>
      <c r="BM7" s="97"/>
      <c r="BN7" s="97"/>
      <c r="BO7" s="97"/>
      <c r="BP7" s="97"/>
      <c r="BQ7" s="98"/>
      <c r="BR7" s="98"/>
      <c r="BS7" s="98"/>
      <c r="BT7" s="97"/>
      <c r="BU7" s="97"/>
      <c r="BV7" s="97"/>
      <c r="BW7" s="88"/>
      <c r="BX7" s="88"/>
      <c r="BY7" s="88"/>
      <c r="BZ7" s="95"/>
      <c r="CA7" s="88"/>
      <c r="CB7" s="99"/>
      <c r="CC7" s="99"/>
      <c r="CD7" s="99"/>
      <c r="CE7" s="99"/>
      <c r="CF7" s="99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 t="s">
        <v>213</v>
      </c>
      <c r="DD7" s="88">
        <v>51597413</v>
      </c>
      <c r="DE7" s="88" t="s">
        <v>213</v>
      </c>
      <c r="DF7" s="98" t="s">
        <v>225</v>
      </c>
      <c r="DG7" s="88" t="s">
        <v>240</v>
      </c>
      <c r="DH7" s="100">
        <v>1</v>
      </c>
      <c r="DI7" s="98" t="s">
        <v>241</v>
      </c>
      <c r="DJ7" s="98"/>
      <c r="DK7" s="136">
        <v>3104850335</v>
      </c>
      <c r="DL7" s="88"/>
      <c r="DM7" s="88" t="s">
        <v>242</v>
      </c>
      <c r="DN7" s="98" t="s">
        <v>621</v>
      </c>
      <c r="DO7" s="98" t="s">
        <v>219</v>
      </c>
      <c r="DP7" s="88">
        <v>25175</v>
      </c>
      <c r="DQ7" s="88" t="s">
        <v>240</v>
      </c>
      <c r="DR7" s="88">
        <v>51597413</v>
      </c>
      <c r="DS7" s="98" t="s">
        <v>625</v>
      </c>
      <c r="DT7" s="98" t="s">
        <v>369</v>
      </c>
      <c r="DU7" s="98" t="s">
        <v>271</v>
      </c>
      <c r="DV7" s="102">
        <v>20210222040</v>
      </c>
      <c r="DW7" s="98">
        <v>10</v>
      </c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98"/>
      <c r="GT7" s="138"/>
      <c r="GU7" s="98"/>
      <c r="GV7" s="98"/>
      <c r="GW7" s="98"/>
      <c r="GX7" s="98"/>
      <c r="GY7" s="98"/>
      <c r="GZ7" s="138"/>
      <c r="HA7" s="98"/>
      <c r="HB7" s="98"/>
      <c r="HC7" s="98"/>
      <c r="HD7" s="98"/>
      <c r="HE7" s="98"/>
      <c r="HF7" s="98"/>
      <c r="HG7" s="98" t="s">
        <v>91</v>
      </c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</row>
    <row r="8" spans="1:251" s="103" customFormat="1" ht="15.75" thickBot="1" x14ac:dyDescent="0.3">
      <c r="A8" s="84" t="s">
        <v>243</v>
      </c>
      <c r="B8" s="85" t="s">
        <v>244</v>
      </c>
      <c r="C8" s="86">
        <v>56317</v>
      </c>
      <c r="D8" s="87">
        <v>57355</v>
      </c>
      <c r="E8" s="88" t="s">
        <v>629</v>
      </c>
      <c r="F8" s="88" t="s">
        <v>629</v>
      </c>
      <c r="G8" s="88" t="s">
        <v>629</v>
      </c>
      <c r="H8" s="88" t="s">
        <v>641</v>
      </c>
      <c r="J8" s="88" t="s">
        <v>231</v>
      </c>
      <c r="K8" s="88" t="s">
        <v>619</v>
      </c>
      <c r="L8" s="88">
        <v>10078149</v>
      </c>
      <c r="M8" s="88" t="s">
        <v>232</v>
      </c>
      <c r="N8" s="88" t="s">
        <v>629</v>
      </c>
      <c r="O8" s="88" t="s">
        <v>630</v>
      </c>
      <c r="P8" s="88" t="s">
        <v>623</v>
      </c>
      <c r="Q8" s="89"/>
      <c r="R8" s="88"/>
      <c r="S8" s="88"/>
      <c r="T8" s="88" t="s">
        <v>213</v>
      </c>
      <c r="U8" s="88" t="s">
        <v>214</v>
      </c>
      <c r="V8" s="88">
        <v>1127616537</v>
      </c>
      <c r="W8" s="88" t="s">
        <v>632</v>
      </c>
      <c r="X8" s="90">
        <v>1400000</v>
      </c>
      <c r="Y8" s="88">
        <v>0</v>
      </c>
      <c r="Z8" s="88">
        <v>0</v>
      </c>
      <c r="AA8" s="88">
        <v>0</v>
      </c>
      <c r="AB8" s="88">
        <v>0</v>
      </c>
      <c r="AC8" s="91">
        <f t="shared" si="0"/>
        <v>1400000</v>
      </c>
      <c r="AD8" s="88" t="s">
        <v>216</v>
      </c>
      <c r="AE8" s="88" t="s">
        <v>217</v>
      </c>
      <c r="AF8" s="104">
        <v>0.08</v>
      </c>
      <c r="AG8" s="88">
        <v>0</v>
      </c>
      <c r="AH8" s="90">
        <v>112000</v>
      </c>
      <c r="AI8" s="88">
        <v>0</v>
      </c>
      <c r="AJ8" s="88">
        <v>0</v>
      </c>
      <c r="AK8" s="88">
        <v>2.5</v>
      </c>
      <c r="AL8" s="90">
        <v>35000</v>
      </c>
      <c r="AM8" s="104">
        <v>0.08</v>
      </c>
      <c r="AN8" s="93">
        <f t="shared" si="1"/>
        <v>112000</v>
      </c>
      <c r="AO8" s="88">
        <v>0</v>
      </c>
      <c r="AP8" s="88">
        <v>0</v>
      </c>
      <c r="AQ8" s="88">
        <v>0</v>
      </c>
      <c r="AR8" s="88">
        <v>0</v>
      </c>
      <c r="AS8" s="88" t="s">
        <v>218</v>
      </c>
      <c r="AT8" s="88" t="s">
        <v>672</v>
      </c>
      <c r="AU8" s="88" t="s">
        <v>245</v>
      </c>
      <c r="AV8" s="88">
        <v>11001</v>
      </c>
      <c r="AW8" s="88"/>
      <c r="AX8" s="88"/>
      <c r="AY8" s="88"/>
      <c r="AZ8" s="94" t="s">
        <v>246</v>
      </c>
      <c r="BA8" s="88" t="s">
        <v>247</v>
      </c>
      <c r="BB8" s="88"/>
      <c r="BC8" s="88">
        <v>3143563597</v>
      </c>
      <c r="BD8" s="88" t="s">
        <v>672</v>
      </c>
      <c r="BE8" s="88" t="s">
        <v>245</v>
      </c>
      <c r="BF8" s="88" t="s">
        <v>621</v>
      </c>
      <c r="BG8" s="95" t="s">
        <v>239</v>
      </c>
      <c r="BH8" s="96">
        <v>44197</v>
      </c>
      <c r="BI8" s="106">
        <v>45290</v>
      </c>
      <c r="BJ8" s="106"/>
      <c r="BK8" s="89">
        <v>45292</v>
      </c>
      <c r="BL8" s="89">
        <v>45292</v>
      </c>
      <c r="BM8" s="97" t="s">
        <v>213</v>
      </c>
      <c r="BN8" s="97" t="s">
        <v>622</v>
      </c>
      <c r="BO8" s="97">
        <v>127588136</v>
      </c>
      <c r="BP8" s="97" t="s">
        <v>633</v>
      </c>
      <c r="BQ8" s="98">
        <v>11001</v>
      </c>
      <c r="BR8" s="88" t="s">
        <v>672</v>
      </c>
      <c r="BS8" s="88" t="s">
        <v>245</v>
      </c>
      <c r="BT8" s="97"/>
      <c r="BU8" s="97"/>
      <c r="BV8" s="97"/>
      <c r="BW8" s="88"/>
      <c r="BX8" s="88"/>
      <c r="BY8" s="88"/>
      <c r="BZ8" s="95"/>
      <c r="CA8" s="88"/>
      <c r="CB8" s="99"/>
      <c r="CC8" s="99"/>
      <c r="CD8" s="99"/>
      <c r="CE8" s="99"/>
      <c r="CF8" s="99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 t="s">
        <v>213</v>
      </c>
      <c r="DD8" s="88">
        <v>17195032</v>
      </c>
      <c r="DE8" s="88" t="s">
        <v>213</v>
      </c>
      <c r="DF8" s="98" t="s">
        <v>225</v>
      </c>
      <c r="DG8" s="88" t="s">
        <v>248</v>
      </c>
      <c r="DH8" s="100">
        <v>1</v>
      </c>
      <c r="DI8" s="98" t="s">
        <v>249</v>
      </c>
      <c r="DJ8" s="98"/>
      <c r="DK8" s="137" t="s">
        <v>250</v>
      </c>
      <c r="DL8" s="88"/>
      <c r="DM8" s="88" t="s">
        <v>251</v>
      </c>
      <c r="DN8" s="98" t="s">
        <v>621</v>
      </c>
      <c r="DO8" s="98" t="s">
        <v>245</v>
      </c>
      <c r="DP8" s="88">
        <v>11001</v>
      </c>
      <c r="DQ8" s="88" t="s">
        <v>248</v>
      </c>
      <c r="DR8" s="88">
        <v>17195032</v>
      </c>
      <c r="DS8" s="98" t="s">
        <v>625</v>
      </c>
      <c r="DT8" s="98" t="s">
        <v>627</v>
      </c>
      <c r="DU8" s="98" t="s">
        <v>271</v>
      </c>
      <c r="DV8" s="102">
        <v>131180154874</v>
      </c>
      <c r="DW8" s="98">
        <v>10</v>
      </c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98"/>
      <c r="GT8" s="138"/>
      <c r="GU8" s="98"/>
      <c r="GV8" s="98"/>
      <c r="GW8" s="98"/>
      <c r="GX8" s="98"/>
      <c r="GY8" s="98"/>
      <c r="GZ8" s="138"/>
      <c r="HA8" s="98"/>
      <c r="HB8" s="98"/>
      <c r="HC8" s="98"/>
      <c r="HD8" s="98"/>
      <c r="HE8" s="98"/>
      <c r="HF8" s="98"/>
      <c r="HG8" s="98" t="s">
        <v>91</v>
      </c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</row>
    <row r="9" spans="1:251" s="103" customFormat="1" ht="15.75" thickBot="1" x14ac:dyDescent="0.3">
      <c r="A9" s="84" t="s">
        <v>275</v>
      </c>
      <c r="B9" s="85" t="s">
        <v>276</v>
      </c>
      <c r="C9" s="86">
        <v>56319</v>
      </c>
      <c r="D9" s="87">
        <v>57357</v>
      </c>
      <c r="E9" s="88" t="s">
        <v>629</v>
      </c>
      <c r="F9" s="88" t="s">
        <v>629</v>
      </c>
      <c r="G9" s="88" t="s">
        <v>629</v>
      </c>
      <c r="H9" s="88" t="s">
        <v>641</v>
      </c>
      <c r="J9" s="88" t="s">
        <v>231</v>
      </c>
      <c r="K9" s="88" t="s">
        <v>619</v>
      </c>
      <c r="L9" s="88">
        <v>10078151</v>
      </c>
      <c r="M9" s="88" t="s">
        <v>277</v>
      </c>
      <c r="N9" s="88" t="s">
        <v>629</v>
      </c>
      <c r="O9" s="88" t="s">
        <v>630</v>
      </c>
      <c r="P9" s="88" t="s">
        <v>623</v>
      </c>
      <c r="Q9" s="89"/>
      <c r="R9" s="88"/>
      <c r="S9" s="88"/>
      <c r="T9" s="88" t="s">
        <v>213</v>
      </c>
      <c r="U9" s="88" t="s">
        <v>214</v>
      </c>
      <c r="V9" s="88">
        <v>79716777</v>
      </c>
      <c r="W9" s="88" t="s">
        <v>278</v>
      </c>
      <c r="X9" s="90">
        <v>2500000</v>
      </c>
      <c r="Y9" s="88">
        <v>0</v>
      </c>
      <c r="Z9" s="88">
        <v>0</v>
      </c>
      <c r="AA9" s="88">
        <v>0</v>
      </c>
      <c r="AB9" s="88">
        <v>0</v>
      </c>
      <c r="AC9" s="91">
        <f t="shared" si="0"/>
        <v>2500000</v>
      </c>
      <c r="AD9" s="88" t="s">
        <v>255</v>
      </c>
      <c r="AE9" s="88" t="s">
        <v>279</v>
      </c>
      <c r="AF9" s="104">
        <v>0.08</v>
      </c>
      <c r="AG9" s="88">
        <v>0</v>
      </c>
      <c r="AH9" s="90">
        <v>200000</v>
      </c>
      <c r="AI9" s="88">
        <v>0</v>
      </c>
      <c r="AJ9" s="88">
        <v>0</v>
      </c>
      <c r="AK9" s="88">
        <v>2.5</v>
      </c>
      <c r="AL9" s="90">
        <v>62500</v>
      </c>
      <c r="AM9" s="104">
        <v>0.08</v>
      </c>
      <c r="AN9" s="93">
        <f t="shared" si="1"/>
        <v>200000</v>
      </c>
      <c r="AO9" s="88">
        <v>0</v>
      </c>
      <c r="AP9" s="88">
        <v>0</v>
      </c>
      <c r="AQ9" s="88">
        <v>0</v>
      </c>
      <c r="AR9" s="88">
        <v>0</v>
      </c>
      <c r="AS9" s="88" t="s">
        <v>280</v>
      </c>
      <c r="AT9" s="88" t="s">
        <v>640</v>
      </c>
      <c r="AU9" s="88" t="s">
        <v>245</v>
      </c>
      <c r="AV9" s="88">
        <v>11001</v>
      </c>
      <c r="AW9" s="88"/>
      <c r="AX9" s="88"/>
      <c r="AY9" s="88"/>
      <c r="AZ9" s="94" t="s">
        <v>281</v>
      </c>
      <c r="BA9" s="88" t="s">
        <v>282</v>
      </c>
      <c r="BB9" s="88"/>
      <c r="BC9" s="88">
        <v>3133044962</v>
      </c>
      <c r="BD9" s="88" t="s">
        <v>640</v>
      </c>
      <c r="BE9" s="88" t="s">
        <v>245</v>
      </c>
      <c r="BF9" s="88" t="s">
        <v>621</v>
      </c>
      <c r="BG9" s="95" t="s">
        <v>239</v>
      </c>
      <c r="BH9" s="96">
        <v>44256</v>
      </c>
      <c r="BI9" s="96">
        <v>45351</v>
      </c>
      <c r="BJ9" s="96"/>
      <c r="BK9" s="89">
        <v>45292</v>
      </c>
      <c r="BL9" s="89">
        <v>45292</v>
      </c>
      <c r="BM9" s="97" t="s">
        <v>213</v>
      </c>
      <c r="BN9" s="97" t="s">
        <v>622</v>
      </c>
      <c r="BO9" s="97">
        <v>79884251</v>
      </c>
      <c r="BP9" s="97" t="s">
        <v>284</v>
      </c>
      <c r="BQ9" s="98">
        <v>11001</v>
      </c>
      <c r="BR9" s="88" t="s">
        <v>283</v>
      </c>
      <c r="BS9" s="88" t="s">
        <v>245</v>
      </c>
      <c r="BT9" s="97">
        <v>3106311931</v>
      </c>
      <c r="BU9" s="97"/>
      <c r="BV9" s="97" t="s">
        <v>285</v>
      </c>
      <c r="BW9" s="88" t="s">
        <v>261</v>
      </c>
      <c r="BX9" s="88"/>
      <c r="BY9" s="88"/>
      <c r="BZ9" s="95"/>
      <c r="CA9" s="88"/>
      <c r="CB9" s="99"/>
      <c r="CC9" s="99"/>
      <c r="CD9" s="99"/>
      <c r="CE9" s="99"/>
      <c r="CF9" s="99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 t="s">
        <v>213</v>
      </c>
      <c r="DD9" s="88">
        <v>51760977</v>
      </c>
      <c r="DE9" s="88" t="s">
        <v>213</v>
      </c>
      <c r="DF9" s="98" t="s">
        <v>225</v>
      </c>
      <c r="DG9" s="88" t="s">
        <v>286</v>
      </c>
      <c r="DH9" s="100">
        <v>1</v>
      </c>
      <c r="DI9" s="98" t="s">
        <v>718</v>
      </c>
      <c r="DJ9" s="98"/>
      <c r="DK9" s="136">
        <v>3224331927</v>
      </c>
      <c r="DL9" s="88"/>
      <c r="DM9" s="88" t="s">
        <v>287</v>
      </c>
      <c r="DN9" s="98" t="s">
        <v>621</v>
      </c>
      <c r="DO9" s="98" t="s">
        <v>219</v>
      </c>
      <c r="DP9" s="88">
        <v>25175</v>
      </c>
      <c r="DQ9" s="88" t="s">
        <v>286</v>
      </c>
      <c r="DR9" s="88">
        <v>51760977</v>
      </c>
      <c r="DS9" s="98" t="s">
        <v>625</v>
      </c>
      <c r="DT9" s="98" t="s">
        <v>369</v>
      </c>
      <c r="DU9" s="98" t="s">
        <v>271</v>
      </c>
      <c r="DV9" s="102">
        <v>20660001935</v>
      </c>
      <c r="DW9" s="98">
        <v>10</v>
      </c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98"/>
      <c r="GT9" s="138"/>
      <c r="GU9" s="98"/>
      <c r="GV9" s="98"/>
      <c r="GW9" s="98"/>
      <c r="GX9" s="98"/>
      <c r="GY9" s="98"/>
      <c r="GZ9" s="138"/>
      <c r="HA9" s="98"/>
      <c r="HB9" s="98"/>
      <c r="HC9" s="98"/>
      <c r="HD9" s="98"/>
      <c r="HE9" s="98"/>
      <c r="HF9" s="98"/>
      <c r="HG9" s="98" t="s">
        <v>641</v>
      </c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</row>
    <row r="10" spans="1:251" s="103" customFormat="1" ht="15.75" thickBot="1" x14ac:dyDescent="0.3">
      <c r="A10" s="84" t="s">
        <v>389</v>
      </c>
      <c r="B10" s="85" t="s">
        <v>390</v>
      </c>
      <c r="C10" s="86">
        <v>56328</v>
      </c>
      <c r="D10" s="87">
        <v>57366</v>
      </c>
      <c r="E10" s="88" t="s">
        <v>629</v>
      </c>
      <c r="F10" s="88" t="s">
        <v>629</v>
      </c>
      <c r="G10" s="88" t="s">
        <v>629</v>
      </c>
      <c r="H10" s="88" t="s">
        <v>641</v>
      </c>
      <c r="J10" s="88" t="s">
        <v>290</v>
      </c>
      <c r="K10" s="88" t="s">
        <v>619</v>
      </c>
      <c r="L10" s="88">
        <v>10078160</v>
      </c>
      <c r="M10" s="88" t="s">
        <v>232</v>
      </c>
      <c r="N10" s="88" t="s">
        <v>629</v>
      </c>
      <c r="O10" s="88" t="s">
        <v>630</v>
      </c>
      <c r="P10" s="88" t="s">
        <v>623</v>
      </c>
      <c r="Q10" s="89"/>
      <c r="R10" s="88"/>
      <c r="S10" s="88"/>
      <c r="T10" s="88" t="s">
        <v>213</v>
      </c>
      <c r="U10" s="88" t="s">
        <v>214</v>
      </c>
      <c r="V10" s="88">
        <v>79428502</v>
      </c>
      <c r="W10" s="88" t="s">
        <v>638</v>
      </c>
      <c r="X10" s="90">
        <v>1591000</v>
      </c>
      <c r="Y10" s="88">
        <v>0</v>
      </c>
      <c r="Z10" s="90">
        <v>409000</v>
      </c>
      <c r="AA10" s="88">
        <v>0</v>
      </c>
      <c r="AB10" s="88">
        <v>0</v>
      </c>
      <c r="AC10" s="91">
        <f t="shared" si="0"/>
        <v>2000000</v>
      </c>
      <c r="AD10" s="88" t="s">
        <v>255</v>
      </c>
      <c r="AE10" s="88" t="s">
        <v>217</v>
      </c>
      <c r="AF10" s="104">
        <v>0.08</v>
      </c>
      <c r="AG10" s="88">
        <v>0</v>
      </c>
      <c r="AH10" s="90">
        <v>144000</v>
      </c>
      <c r="AI10" s="88">
        <v>0</v>
      </c>
      <c r="AJ10" s="88">
        <v>0</v>
      </c>
      <c r="AK10" s="88">
        <v>2.5</v>
      </c>
      <c r="AL10" s="90">
        <v>45000</v>
      </c>
      <c r="AM10" s="104">
        <v>0.08</v>
      </c>
      <c r="AN10" s="93">
        <f t="shared" si="1"/>
        <v>160000</v>
      </c>
      <c r="AO10" s="88">
        <v>0</v>
      </c>
      <c r="AP10" s="88">
        <v>0</v>
      </c>
      <c r="AQ10" s="88">
        <v>0</v>
      </c>
      <c r="AR10" s="88">
        <v>0</v>
      </c>
      <c r="AS10" s="88" t="s">
        <v>218</v>
      </c>
      <c r="AT10" s="88" t="s">
        <v>639</v>
      </c>
      <c r="AU10" s="88" t="s">
        <v>219</v>
      </c>
      <c r="AV10" s="88">
        <v>25175</v>
      </c>
      <c r="AW10" s="88"/>
      <c r="AX10" s="88"/>
      <c r="AY10" s="88"/>
      <c r="AZ10" s="94" t="s">
        <v>391</v>
      </c>
      <c r="BA10" s="88" t="s">
        <v>392</v>
      </c>
      <c r="BB10" s="88"/>
      <c r="BC10" s="88">
        <v>3016057635</v>
      </c>
      <c r="BD10" s="88" t="s">
        <v>639</v>
      </c>
      <c r="BE10" s="88" t="s">
        <v>219</v>
      </c>
      <c r="BF10" s="88" t="s">
        <v>621</v>
      </c>
      <c r="BG10" s="95" t="s">
        <v>239</v>
      </c>
      <c r="BH10" s="96">
        <v>44805</v>
      </c>
      <c r="BI10" s="96">
        <v>45534</v>
      </c>
      <c r="BJ10" s="96"/>
      <c r="BK10" s="89">
        <v>45292</v>
      </c>
      <c r="BL10" s="89">
        <v>45292</v>
      </c>
      <c r="BM10" s="97" t="s">
        <v>213</v>
      </c>
      <c r="BN10" s="97" t="s">
        <v>622</v>
      </c>
      <c r="BO10" s="97">
        <v>51554146</v>
      </c>
      <c r="BP10" s="97" t="s">
        <v>394</v>
      </c>
      <c r="BQ10" s="98">
        <v>25175</v>
      </c>
      <c r="BR10" s="88" t="s">
        <v>393</v>
      </c>
      <c r="BS10" s="88" t="s">
        <v>219</v>
      </c>
      <c r="BT10" s="97">
        <v>3176400138</v>
      </c>
      <c r="BU10" s="97"/>
      <c r="BV10" s="97" t="s">
        <v>395</v>
      </c>
      <c r="BW10" s="88"/>
      <c r="BX10" s="88"/>
      <c r="BY10" s="88"/>
      <c r="BZ10" s="95"/>
      <c r="CA10" s="88"/>
      <c r="CB10" s="99"/>
      <c r="CC10" s="99"/>
      <c r="CD10" s="99"/>
      <c r="CE10" s="99"/>
      <c r="CF10" s="99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 t="s">
        <v>213</v>
      </c>
      <c r="DD10" s="88">
        <v>52412943</v>
      </c>
      <c r="DE10" s="88" t="s">
        <v>213</v>
      </c>
      <c r="DF10" s="98" t="s">
        <v>225</v>
      </c>
      <c r="DG10" s="88" t="s">
        <v>396</v>
      </c>
      <c r="DH10" s="100">
        <v>1</v>
      </c>
      <c r="DI10" s="107" t="s">
        <v>723</v>
      </c>
      <c r="DJ10" s="98"/>
      <c r="DK10" s="136">
        <v>3163700011</v>
      </c>
      <c r="DL10" s="88"/>
      <c r="DM10" s="88" t="s">
        <v>397</v>
      </c>
      <c r="DN10" s="98" t="s">
        <v>621</v>
      </c>
      <c r="DO10" s="98" t="s">
        <v>245</v>
      </c>
      <c r="DP10" s="88">
        <v>11001</v>
      </c>
      <c r="DQ10" s="88" t="s">
        <v>396</v>
      </c>
      <c r="DR10" s="88">
        <v>52412943</v>
      </c>
      <c r="DS10" s="98" t="s">
        <v>625</v>
      </c>
      <c r="DT10" s="98" t="s">
        <v>568</v>
      </c>
      <c r="DU10" s="98" t="s">
        <v>271</v>
      </c>
      <c r="DV10" s="102">
        <v>550000900055542</v>
      </c>
      <c r="DW10" s="98">
        <v>10</v>
      </c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98"/>
      <c r="GT10" s="138"/>
      <c r="GU10" s="98"/>
      <c r="GV10" s="98"/>
      <c r="GW10" s="98"/>
      <c r="GX10" s="98"/>
      <c r="GY10" s="98"/>
      <c r="GZ10" s="138"/>
      <c r="HA10" s="98"/>
      <c r="HB10" s="98"/>
      <c r="HC10" s="98"/>
      <c r="HD10" s="98"/>
      <c r="HE10" s="98"/>
      <c r="HF10" s="98"/>
      <c r="HG10" s="98" t="s">
        <v>91</v>
      </c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</row>
    <row r="11" spans="1:251" s="103" customFormat="1" ht="15.75" thickBot="1" x14ac:dyDescent="0.3">
      <c r="A11" s="84" t="s">
        <v>429</v>
      </c>
      <c r="B11" s="85" t="s">
        <v>430</v>
      </c>
      <c r="C11" s="86">
        <v>56332</v>
      </c>
      <c r="D11" s="87">
        <v>57370</v>
      </c>
      <c r="E11" s="88" t="s">
        <v>629</v>
      </c>
      <c r="F11" s="88" t="s">
        <v>629</v>
      </c>
      <c r="G11" s="88" t="s">
        <v>629</v>
      </c>
      <c r="H11" s="88" t="s">
        <v>641</v>
      </c>
      <c r="I11" s="37"/>
      <c r="J11" s="88" t="s">
        <v>290</v>
      </c>
      <c r="K11" s="88" t="s">
        <v>619</v>
      </c>
      <c r="L11" s="88">
        <v>10078164</v>
      </c>
      <c r="M11" s="88" t="s">
        <v>232</v>
      </c>
      <c r="N11" s="88" t="s">
        <v>629</v>
      </c>
      <c r="O11" s="88" t="s">
        <v>630</v>
      </c>
      <c r="P11" s="88" t="s">
        <v>623</v>
      </c>
      <c r="Q11" s="89"/>
      <c r="R11" s="88"/>
      <c r="S11" s="88"/>
      <c r="T11" s="88" t="s">
        <v>213</v>
      </c>
      <c r="U11" s="88" t="s">
        <v>214</v>
      </c>
      <c r="V11" s="88">
        <v>1072709299</v>
      </c>
      <c r="W11" s="88" t="s">
        <v>431</v>
      </c>
      <c r="X11" s="90">
        <v>1320000</v>
      </c>
      <c r="Y11" s="88">
        <v>0</v>
      </c>
      <c r="Z11" s="88">
        <v>0</v>
      </c>
      <c r="AA11" s="88">
        <v>0</v>
      </c>
      <c r="AB11" s="88">
        <v>0</v>
      </c>
      <c r="AC11" s="91">
        <f t="shared" si="0"/>
        <v>1320000</v>
      </c>
      <c r="AD11" s="88" t="s">
        <v>216</v>
      </c>
      <c r="AE11" s="88" t="s">
        <v>217</v>
      </c>
      <c r="AF11" s="104">
        <v>0.08</v>
      </c>
      <c r="AG11" s="88">
        <v>0</v>
      </c>
      <c r="AH11" s="90">
        <v>105600</v>
      </c>
      <c r="AI11" s="88">
        <v>0</v>
      </c>
      <c r="AJ11" s="88">
        <v>0</v>
      </c>
      <c r="AK11" s="88">
        <v>2.5</v>
      </c>
      <c r="AL11" s="90">
        <v>33000</v>
      </c>
      <c r="AM11" s="104">
        <v>0.08</v>
      </c>
      <c r="AN11" s="93">
        <f t="shared" si="1"/>
        <v>105600</v>
      </c>
      <c r="AO11" s="88">
        <v>0</v>
      </c>
      <c r="AP11" s="88">
        <v>0</v>
      </c>
      <c r="AQ11" s="88">
        <v>0</v>
      </c>
      <c r="AR11" s="88">
        <v>0</v>
      </c>
      <c r="AS11" s="88" t="s">
        <v>218</v>
      </c>
      <c r="AT11" s="88" t="s">
        <v>432</v>
      </c>
      <c r="AU11" s="88" t="s">
        <v>219</v>
      </c>
      <c r="AV11" s="88">
        <v>25175</v>
      </c>
      <c r="AW11" s="88"/>
      <c r="AX11" s="88"/>
      <c r="AY11" s="88"/>
      <c r="AZ11" s="94" t="s">
        <v>433</v>
      </c>
      <c r="BA11" s="88" t="s">
        <v>434</v>
      </c>
      <c r="BB11" s="88"/>
      <c r="BC11" s="88">
        <v>3166203324</v>
      </c>
      <c r="BD11" s="88" t="s">
        <v>435</v>
      </c>
      <c r="BE11" s="88" t="s">
        <v>219</v>
      </c>
      <c r="BF11" s="88" t="s">
        <v>621</v>
      </c>
      <c r="BG11" s="95" t="s">
        <v>239</v>
      </c>
      <c r="BH11" s="96">
        <v>44896</v>
      </c>
      <c r="BI11" s="106">
        <v>45626</v>
      </c>
      <c r="BJ11" s="106"/>
      <c r="BK11" s="89">
        <v>45292</v>
      </c>
      <c r="BL11" s="89">
        <v>45292</v>
      </c>
      <c r="BM11" s="97" t="s">
        <v>213</v>
      </c>
      <c r="BN11" s="97" t="s">
        <v>622</v>
      </c>
      <c r="BO11" s="97">
        <v>79485776</v>
      </c>
      <c r="BP11" s="97" t="s">
        <v>436</v>
      </c>
      <c r="BQ11" s="98">
        <v>25175</v>
      </c>
      <c r="BR11" s="98" t="s">
        <v>437</v>
      </c>
      <c r="BS11" s="98" t="s">
        <v>219</v>
      </c>
      <c r="BT11" s="97">
        <v>3053453439</v>
      </c>
      <c r="BU11" s="97"/>
      <c r="BV11" s="97" t="s">
        <v>438</v>
      </c>
      <c r="BW11" s="88"/>
      <c r="BX11" s="88"/>
      <c r="BY11" s="88"/>
      <c r="BZ11" s="95"/>
      <c r="CA11" s="88"/>
      <c r="CB11" s="99"/>
      <c r="CC11" s="99"/>
      <c r="CD11" s="99"/>
      <c r="CE11" s="99"/>
      <c r="CF11" s="99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 t="s">
        <v>213</v>
      </c>
      <c r="DD11" s="88">
        <v>1019045542</v>
      </c>
      <c r="DE11" s="88" t="s">
        <v>213</v>
      </c>
      <c r="DF11" s="98" t="s">
        <v>225</v>
      </c>
      <c r="DG11" s="88" t="s">
        <v>439</v>
      </c>
      <c r="DH11" s="100">
        <v>1</v>
      </c>
      <c r="DI11" s="107" t="s">
        <v>725</v>
      </c>
      <c r="DJ11" s="98"/>
      <c r="DK11" s="136">
        <v>3107703362</v>
      </c>
      <c r="DL11" s="88"/>
      <c r="DM11" s="88" t="s">
        <v>440</v>
      </c>
      <c r="DN11" s="98" t="s">
        <v>621</v>
      </c>
      <c r="DO11" s="98" t="s">
        <v>245</v>
      </c>
      <c r="DP11" s="88">
        <v>11001</v>
      </c>
      <c r="DQ11" s="88" t="s">
        <v>439</v>
      </c>
      <c r="DR11" s="88">
        <v>1019045542</v>
      </c>
      <c r="DS11" s="98" t="s">
        <v>625</v>
      </c>
      <c r="DT11" s="98" t="s">
        <v>369</v>
      </c>
      <c r="DU11" s="98" t="s">
        <v>271</v>
      </c>
      <c r="DV11" s="102">
        <v>91220470879</v>
      </c>
      <c r="DW11" s="98">
        <v>10</v>
      </c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98"/>
      <c r="GT11" s="138"/>
      <c r="GU11" s="98"/>
      <c r="GV11" s="98"/>
      <c r="GW11" s="98"/>
      <c r="GX11" s="98"/>
      <c r="GY11" s="98"/>
      <c r="GZ11" s="138"/>
      <c r="HA11" s="98"/>
      <c r="HB11" s="98"/>
      <c r="HC11" s="98"/>
      <c r="HD11" s="98"/>
      <c r="HE11" s="98"/>
      <c r="HF11" s="98"/>
      <c r="HG11" s="98" t="s">
        <v>91</v>
      </c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 t="s">
        <v>685</v>
      </c>
      <c r="IP11" s="88"/>
      <c r="IQ11" s="88"/>
    </row>
    <row r="12" spans="1:251" s="103" customFormat="1" ht="15.75" thickBot="1" x14ac:dyDescent="0.3">
      <c r="A12" s="84" t="s">
        <v>455</v>
      </c>
      <c r="B12" s="85" t="s">
        <v>456</v>
      </c>
      <c r="C12" s="86">
        <v>56334</v>
      </c>
      <c r="D12" s="87">
        <v>57372</v>
      </c>
      <c r="E12" s="88" t="s">
        <v>629</v>
      </c>
      <c r="F12" s="88" t="s">
        <v>629</v>
      </c>
      <c r="G12" s="88" t="s">
        <v>629</v>
      </c>
      <c r="H12" s="88" t="s">
        <v>641</v>
      </c>
      <c r="I12" s="37"/>
      <c r="J12" s="88" t="s">
        <v>231</v>
      </c>
      <c r="K12" s="88" t="s">
        <v>619</v>
      </c>
      <c r="L12" s="88">
        <v>10078166</v>
      </c>
      <c r="M12" s="88" t="s">
        <v>212</v>
      </c>
      <c r="N12" s="88" t="s">
        <v>629</v>
      </c>
      <c r="O12" s="88" t="s">
        <v>630</v>
      </c>
      <c r="P12" s="88" t="s">
        <v>623</v>
      </c>
      <c r="Q12" s="89"/>
      <c r="R12" s="88"/>
      <c r="S12" s="88"/>
      <c r="T12" s="88" t="s">
        <v>213</v>
      </c>
      <c r="U12" s="88" t="s">
        <v>214</v>
      </c>
      <c r="V12" s="88">
        <v>1014183537</v>
      </c>
      <c r="W12" s="88" t="s">
        <v>649</v>
      </c>
      <c r="X12" s="90">
        <v>2800000</v>
      </c>
      <c r="Y12" s="88">
        <v>0</v>
      </c>
      <c r="Z12" s="88">
        <v>0</v>
      </c>
      <c r="AA12" s="88">
        <v>0</v>
      </c>
      <c r="AB12" s="88">
        <v>0</v>
      </c>
      <c r="AC12" s="91">
        <f t="shared" si="0"/>
        <v>2800000</v>
      </c>
      <c r="AD12" s="88" t="s">
        <v>216</v>
      </c>
      <c r="AE12" s="88" t="s">
        <v>217</v>
      </c>
      <c r="AF12" s="104">
        <v>0.08</v>
      </c>
      <c r="AG12" s="88">
        <v>0</v>
      </c>
      <c r="AH12" s="90">
        <v>224000</v>
      </c>
      <c r="AI12" s="88">
        <v>0</v>
      </c>
      <c r="AJ12" s="88">
        <v>0</v>
      </c>
      <c r="AK12" s="88">
        <v>2.5</v>
      </c>
      <c r="AL12" s="90">
        <v>70000</v>
      </c>
      <c r="AM12" s="104">
        <v>0.08</v>
      </c>
      <c r="AN12" s="93">
        <f t="shared" si="1"/>
        <v>224000</v>
      </c>
      <c r="AO12" s="88">
        <v>0</v>
      </c>
      <c r="AP12" s="88">
        <v>0</v>
      </c>
      <c r="AQ12" s="88">
        <v>0</v>
      </c>
      <c r="AR12" s="88">
        <v>0</v>
      </c>
      <c r="AS12" s="88" t="s">
        <v>218</v>
      </c>
      <c r="AT12" s="88" t="s">
        <v>650</v>
      </c>
      <c r="AU12" s="88" t="s">
        <v>219</v>
      </c>
      <c r="AV12" s="88">
        <v>25175</v>
      </c>
      <c r="AW12" s="88"/>
      <c r="AX12" s="88"/>
      <c r="AY12" s="88"/>
      <c r="AZ12" s="94" t="s">
        <v>457</v>
      </c>
      <c r="BA12" s="88" t="s">
        <v>458</v>
      </c>
      <c r="BB12" s="88"/>
      <c r="BC12" s="88">
        <v>3167254628</v>
      </c>
      <c r="BD12" s="88" t="s">
        <v>459</v>
      </c>
      <c r="BE12" s="88" t="s">
        <v>219</v>
      </c>
      <c r="BF12" s="88" t="s">
        <v>621</v>
      </c>
      <c r="BG12" s="95" t="s">
        <v>239</v>
      </c>
      <c r="BH12" s="96">
        <v>44927</v>
      </c>
      <c r="BI12" s="106">
        <v>45626</v>
      </c>
      <c r="BJ12" s="106"/>
      <c r="BK12" s="89">
        <v>45292</v>
      </c>
      <c r="BL12" s="89">
        <v>45292</v>
      </c>
      <c r="BM12" s="97" t="s">
        <v>213</v>
      </c>
      <c r="BN12" s="97" t="s">
        <v>622</v>
      </c>
      <c r="BO12" s="97">
        <v>19407345</v>
      </c>
      <c r="BP12" s="97" t="s">
        <v>460</v>
      </c>
      <c r="BQ12" s="98">
        <v>25175</v>
      </c>
      <c r="BR12" s="88" t="s">
        <v>459</v>
      </c>
      <c r="BS12" s="88" t="s">
        <v>219</v>
      </c>
      <c r="BT12" s="97">
        <v>3103262526</v>
      </c>
      <c r="BU12" s="97"/>
      <c r="BV12" s="97" t="s">
        <v>461</v>
      </c>
      <c r="BW12" s="88"/>
      <c r="BX12" s="88"/>
      <c r="BY12" s="88"/>
      <c r="BZ12" s="95"/>
      <c r="CA12" s="88"/>
      <c r="CB12" s="99"/>
      <c r="CC12" s="99"/>
      <c r="CD12" s="99"/>
      <c r="CE12" s="99"/>
      <c r="CF12" s="99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 t="s">
        <v>213</v>
      </c>
      <c r="DD12" s="88">
        <v>52022683</v>
      </c>
      <c r="DE12" s="88" t="s">
        <v>213</v>
      </c>
      <c r="DF12" s="98" t="s">
        <v>225</v>
      </c>
      <c r="DG12" s="88" t="s">
        <v>462</v>
      </c>
      <c r="DH12" s="100">
        <v>1</v>
      </c>
      <c r="DI12" s="107" t="s">
        <v>459</v>
      </c>
      <c r="DJ12" s="98"/>
      <c r="DK12" s="137" t="s">
        <v>463</v>
      </c>
      <c r="DL12" s="88"/>
      <c r="DM12" s="88" t="s">
        <v>464</v>
      </c>
      <c r="DN12" s="98" t="s">
        <v>621</v>
      </c>
      <c r="DO12" s="98" t="s">
        <v>219</v>
      </c>
      <c r="DP12" s="88">
        <v>25175</v>
      </c>
      <c r="DQ12" s="88" t="s">
        <v>462</v>
      </c>
      <c r="DR12" s="88">
        <v>52022683</v>
      </c>
      <c r="DS12" s="98" t="s">
        <v>625</v>
      </c>
      <c r="DT12" s="98" t="s">
        <v>369</v>
      </c>
      <c r="DU12" s="98" t="s">
        <v>271</v>
      </c>
      <c r="DV12" s="102">
        <v>20357864908</v>
      </c>
      <c r="DW12" s="98">
        <v>10</v>
      </c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98"/>
      <c r="GT12" s="138"/>
      <c r="GU12" s="98"/>
      <c r="GV12" s="98"/>
      <c r="GW12" s="98"/>
      <c r="GX12" s="98"/>
      <c r="GY12" s="98"/>
      <c r="GZ12" s="138"/>
      <c r="HA12" s="98"/>
      <c r="HB12" s="98"/>
      <c r="HC12" s="98"/>
      <c r="HD12" s="98"/>
      <c r="HE12" s="98"/>
      <c r="HF12" s="98"/>
      <c r="HG12" s="98" t="s">
        <v>91</v>
      </c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</row>
    <row r="13" spans="1:251" s="103" customFormat="1" ht="15.75" customHeight="1" thickBot="1" x14ac:dyDescent="0.3">
      <c r="A13" s="84" t="s">
        <v>465</v>
      </c>
      <c r="B13" s="85" t="s">
        <v>466</v>
      </c>
      <c r="C13" s="86">
        <v>56336</v>
      </c>
      <c r="D13" s="87">
        <v>57374</v>
      </c>
      <c r="E13" s="88" t="s">
        <v>629</v>
      </c>
      <c r="F13" s="88" t="s">
        <v>629</v>
      </c>
      <c r="G13" s="88" t="s">
        <v>629</v>
      </c>
      <c r="H13" s="88" t="s">
        <v>641</v>
      </c>
      <c r="I13" s="37"/>
      <c r="J13" s="88" t="s">
        <v>231</v>
      </c>
      <c r="K13" s="88" t="s">
        <v>619</v>
      </c>
      <c r="L13" s="88">
        <v>10078168</v>
      </c>
      <c r="M13" s="88" t="s">
        <v>232</v>
      </c>
      <c r="N13" s="88" t="s">
        <v>629</v>
      </c>
      <c r="O13" s="88" t="s">
        <v>630</v>
      </c>
      <c r="P13" s="88" t="s">
        <v>623</v>
      </c>
      <c r="Q13" s="89"/>
      <c r="R13" s="88"/>
      <c r="S13" s="88"/>
      <c r="T13" s="88" t="s">
        <v>213</v>
      </c>
      <c r="U13" s="88" t="s">
        <v>214</v>
      </c>
      <c r="V13" s="88">
        <v>1126006008</v>
      </c>
      <c r="W13" s="88" t="s">
        <v>467</v>
      </c>
      <c r="X13" s="90">
        <v>1800000</v>
      </c>
      <c r="Y13" s="88">
        <v>0</v>
      </c>
      <c r="Z13" s="88">
        <v>0</v>
      </c>
      <c r="AA13" s="88">
        <v>0</v>
      </c>
      <c r="AB13" s="88">
        <v>0</v>
      </c>
      <c r="AC13" s="91">
        <f t="shared" si="0"/>
        <v>1800000</v>
      </c>
      <c r="AD13" s="88" t="s">
        <v>216</v>
      </c>
      <c r="AE13" s="88" t="s">
        <v>217</v>
      </c>
      <c r="AF13" s="104">
        <v>0.08</v>
      </c>
      <c r="AG13" s="88">
        <v>0</v>
      </c>
      <c r="AH13" s="90">
        <v>144000</v>
      </c>
      <c r="AI13" s="88">
        <v>0</v>
      </c>
      <c r="AJ13" s="88">
        <v>0</v>
      </c>
      <c r="AK13" s="88">
        <v>2.5</v>
      </c>
      <c r="AL13" s="90">
        <v>45000</v>
      </c>
      <c r="AM13" s="104">
        <v>0.08</v>
      </c>
      <c r="AN13" s="93">
        <f t="shared" si="1"/>
        <v>144000</v>
      </c>
      <c r="AO13" s="88">
        <v>0</v>
      </c>
      <c r="AP13" s="88">
        <v>0</v>
      </c>
      <c r="AQ13" s="88">
        <v>0</v>
      </c>
      <c r="AR13" s="88">
        <v>0</v>
      </c>
      <c r="AS13" s="88" t="s">
        <v>218</v>
      </c>
      <c r="AT13" s="88" t="s">
        <v>665</v>
      </c>
      <c r="AU13" s="88" t="s">
        <v>219</v>
      </c>
      <c r="AV13" s="88">
        <v>25175</v>
      </c>
      <c r="AW13" s="88"/>
      <c r="AX13" s="88"/>
      <c r="AY13" s="88"/>
      <c r="AZ13" s="94" t="s">
        <v>468</v>
      </c>
      <c r="BA13" s="88" t="s">
        <v>469</v>
      </c>
      <c r="BB13" s="88"/>
      <c r="BC13" s="88">
        <v>3232914669</v>
      </c>
      <c r="BD13" s="88" t="s">
        <v>665</v>
      </c>
      <c r="BE13" s="88" t="s">
        <v>219</v>
      </c>
      <c r="BF13" s="88" t="s">
        <v>621</v>
      </c>
      <c r="BG13" s="95" t="s">
        <v>239</v>
      </c>
      <c r="BH13" s="96">
        <v>44958</v>
      </c>
      <c r="BI13" s="96">
        <v>45321</v>
      </c>
      <c r="BJ13" s="96"/>
      <c r="BK13" s="89">
        <v>45292</v>
      </c>
      <c r="BL13" s="89">
        <v>45292</v>
      </c>
      <c r="BM13" s="97" t="s">
        <v>213</v>
      </c>
      <c r="BN13" s="97" t="s">
        <v>622</v>
      </c>
      <c r="BO13" s="97">
        <v>1072701717</v>
      </c>
      <c r="BP13" s="97" t="s">
        <v>470</v>
      </c>
      <c r="BQ13" s="98">
        <v>25175</v>
      </c>
      <c r="BR13" s="88" t="s">
        <v>665</v>
      </c>
      <c r="BS13" s="88" t="s">
        <v>219</v>
      </c>
      <c r="BT13" s="97">
        <v>3203820235</v>
      </c>
      <c r="BU13" s="97"/>
      <c r="BV13" s="97" t="s">
        <v>471</v>
      </c>
      <c r="BW13" s="88"/>
      <c r="BX13" s="88"/>
      <c r="BY13" s="88"/>
      <c r="BZ13" s="95"/>
      <c r="CA13" s="88"/>
      <c r="CB13" s="99"/>
      <c r="CC13" s="99"/>
      <c r="CD13" s="99"/>
      <c r="CE13" s="99"/>
      <c r="CF13" s="99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 t="s">
        <v>213</v>
      </c>
      <c r="DD13" s="88">
        <v>21167829</v>
      </c>
      <c r="DE13" s="88" t="s">
        <v>213</v>
      </c>
      <c r="DF13" s="98" t="s">
        <v>225</v>
      </c>
      <c r="DG13" s="88" t="s">
        <v>666</v>
      </c>
      <c r="DH13" s="100">
        <v>1</v>
      </c>
      <c r="DI13" s="98" t="s">
        <v>718</v>
      </c>
      <c r="DJ13" s="98"/>
      <c r="DK13" s="88">
        <v>3112710637</v>
      </c>
      <c r="DL13" s="88"/>
      <c r="DM13" s="88" t="s">
        <v>472</v>
      </c>
      <c r="DN13" s="98" t="s">
        <v>621</v>
      </c>
      <c r="DO13" s="98" t="s">
        <v>219</v>
      </c>
      <c r="DP13" s="88">
        <v>25175</v>
      </c>
      <c r="DQ13" s="88" t="s">
        <v>666</v>
      </c>
      <c r="DR13" s="88">
        <v>21167829</v>
      </c>
      <c r="DS13" s="98" t="s">
        <v>625</v>
      </c>
      <c r="DT13" s="98" t="s">
        <v>369</v>
      </c>
      <c r="DU13" s="98" t="s">
        <v>271</v>
      </c>
      <c r="DV13" s="102">
        <v>33596018740</v>
      </c>
      <c r="DW13" s="98">
        <v>10</v>
      </c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98"/>
      <c r="GT13" s="138"/>
      <c r="GU13" s="98"/>
      <c r="GV13" s="98"/>
      <c r="GW13" s="98"/>
      <c r="GX13" s="98"/>
      <c r="GY13" s="98"/>
      <c r="GZ13" s="138"/>
      <c r="HA13" s="98"/>
      <c r="HB13" s="98"/>
      <c r="HC13" s="98"/>
      <c r="HD13" s="98"/>
      <c r="HE13" s="98"/>
      <c r="HF13" s="98"/>
      <c r="HG13" s="98" t="s">
        <v>91</v>
      </c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</row>
    <row r="14" spans="1:251" s="103" customFormat="1" ht="15.75" customHeight="1" thickBot="1" x14ac:dyDescent="0.3">
      <c r="A14" s="84" t="s">
        <v>473</v>
      </c>
      <c r="B14" s="85" t="s">
        <v>474</v>
      </c>
      <c r="C14" s="86">
        <v>56337</v>
      </c>
      <c r="D14" s="87">
        <v>57375</v>
      </c>
      <c r="E14" s="88" t="s">
        <v>629</v>
      </c>
      <c r="F14" s="88" t="s">
        <v>629</v>
      </c>
      <c r="G14" s="88" t="s">
        <v>629</v>
      </c>
      <c r="H14" s="88" t="s">
        <v>641</v>
      </c>
      <c r="I14" s="37"/>
      <c r="J14" s="88" t="s">
        <v>231</v>
      </c>
      <c r="K14" s="88" t="s">
        <v>619</v>
      </c>
      <c r="L14" s="88">
        <v>10078169</v>
      </c>
      <c r="M14" s="88" t="s">
        <v>232</v>
      </c>
      <c r="N14" s="88" t="s">
        <v>629</v>
      </c>
      <c r="O14" s="88" t="s">
        <v>630</v>
      </c>
      <c r="P14" s="88" t="s">
        <v>623</v>
      </c>
      <c r="Q14" s="89"/>
      <c r="R14" s="88"/>
      <c r="S14" s="88"/>
      <c r="T14" s="88" t="s">
        <v>213</v>
      </c>
      <c r="U14" s="88" t="s">
        <v>214</v>
      </c>
      <c r="V14" s="88">
        <v>1075665239</v>
      </c>
      <c r="W14" s="88" t="s">
        <v>475</v>
      </c>
      <c r="X14" s="90">
        <v>800000</v>
      </c>
      <c r="Y14" s="88">
        <v>0</v>
      </c>
      <c r="Z14" s="88">
        <v>0</v>
      </c>
      <c r="AA14" s="88">
        <v>0</v>
      </c>
      <c r="AB14" s="88">
        <v>0</v>
      </c>
      <c r="AC14" s="91">
        <f t="shared" si="0"/>
        <v>800000</v>
      </c>
      <c r="AD14" s="88" t="s">
        <v>216</v>
      </c>
      <c r="AE14" s="88" t="s">
        <v>217</v>
      </c>
      <c r="AF14" s="104">
        <v>0.1</v>
      </c>
      <c r="AG14" s="88">
        <v>0</v>
      </c>
      <c r="AH14" s="90">
        <v>80000</v>
      </c>
      <c r="AI14" s="88">
        <v>0</v>
      </c>
      <c r="AJ14" s="88">
        <v>0</v>
      </c>
      <c r="AK14" s="88">
        <v>2.5</v>
      </c>
      <c r="AL14" s="90">
        <v>20000</v>
      </c>
      <c r="AM14" s="104">
        <v>0.1</v>
      </c>
      <c r="AN14" s="93">
        <f t="shared" si="1"/>
        <v>80000</v>
      </c>
      <c r="AO14" s="88">
        <v>0</v>
      </c>
      <c r="AP14" s="88">
        <v>0</v>
      </c>
      <c r="AQ14" s="88">
        <v>0</v>
      </c>
      <c r="AR14" s="88">
        <v>0</v>
      </c>
      <c r="AS14" s="88" t="s">
        <v>218</v>
      </c>
      <c r="AT14" s="88" t="s">
        <v>653</v>
      </c>
      <c r="AU14" s="88" t="s">
        <v>476</v>
      </c>
      <c r="AV14" s="88">
        <v>25899</v>
      </c>
      <c r="AW14" s="88"/>
      <c r="AX14" s="88"/>
      <c r="AY14" s="88"/>
      <c r="AZ14" s="94" t="s">
        <v>477</v>
      </c>
      <c r="BA14" s="88" t="s">
        <v>478</v>
      </c>
      <c r="BB14" s="88"/>
      <c r="BC14" s="88">
        <v>3103032876</v>
      </c>
      <c r="BD14" s="88" t="s">
        <v>653</v>
      </c>
      <c r="BE14" s="88" t="s">
        <v>476</v>
      </c>
      <c r="BF14" s="88" t="s">
        <v>621</v>
      </c>
      <c r="BG14" s="95" t="s">
        <v>239</v>
      </c>
      <c r="BH14" s="96">
        <v>44958</v>
      </c>
      <c r="BI14" s="96">
        <v>45322</v>
      </c>
      <c r="BJ14" s="96"/>
      <c r="BK14" s="89">
        <v>45292</v>
      </c>
      <c r="BL14" s="89">
        <v>45292</v>
      </c>
      <c r="BM14" s="97"/>
      <c r="BN14" s="97"/>
      <c r="BO14" s="97"/>
      <c r="BP14" s="97"/>
      <c r="BQ14" s="98"/>
      <c r="BR14" s="98"/>
      <c r="BS14" s="98"/>
      <c r="BT14" s="97"/>
      <c r="BU14" s="97"/>
      <c r="BV14" s="97"/>
      <c r="BW14" s="88"/>
      <c r="BX14" s="88"/>
      <c r="BY14" s="88"/>
      <c r="BZ14" s="95"/>
      <c r="CA14" s="88"/>
      <c r="CB14" s="99"/>
      <c r="CC14" s="99"/>
      <c r="CD14" s="99"/>
      <c r="CE14" s="99"/>
      <c r="CF14" s="99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 t="s">
        <v>213</v>
      </c>
      <c r="DD14" s="88">
        <v>1072712151</v>
      </c>
      <c r="DE14" s="88" t="s">
        <v>213</v>
      </c>
      <c r="DF14" s="98" t="s">
        <v>225</v>
      </c>
      <c r="DG14" s="88" t="s">
        <v>479</v>
      </c>
      <c r="DH14" s="100">
        <v>1</v>
      </c>
      <c r="DI14" s="98" t="s">
        <v>718</v>
      </c>
      <c r="DJ14" s="98"/>
      <c r="DK14" s="88">
        <v>3003520004</v>
      </c>
      <c r="DL14" s="88"/>
      <c r="DM14" s="88" t="s">
        <v>480</v>
      </c>
      <c r="DN14" s="98" t="s">
        <v>621</v>
      </c>
      <c r="DO14" s="98" t="s">
        <v>219</v>
      </c>
      <c r="DP14" s="88">
        <v>25175</v>
      </c>
      <c r="DQ14" s="88" t="s">
        <v>479</v>
      </c>
      <c r="DR14" s="88">
        <v>1072712151</v>
      </c>
      <c r="DS14" s="98" t="s">
        <v>625</v>
      </c>
      <c r="DT14" s="98" t="s">
        <v>654</v>
      </c>
      <c r="DU14" s="98" t="s">
        <v>271</v>
      </c>
      <c r="DV14" s="102">
        <v>91000097475</v>
      </c>
      <c r="DW14" s="98">
        <v>10</v>
      </c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98"/>
      <c r="GT14" s="138"/>
      <c r="GU14" s="98"/>
      <c r="GV14" s="98"/>
      <c r="GW14" s="98"/>
      <c r="GX14" s="98"/>
      <c r="GY14" s="98"/>
      <c r="GZ14" s="138"/>
      <c r="HA14" s="98"/>
      <c r="HB14" s="98"/>
      <c r="HC14" s="98"/>
      <c r="HD14" s="98"/>
      <c r="HE14" s="98"/>
      <c r="HF14" s="98"/>
      <c r="HG14" s="98" t="s">
        <v>91</v>
      </c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</row>
    <row r="15" spans="1:251" s="103" customFormat="1" ht="15.75" customHeight="1" thickBot="1" x14ac:dyDescent="0.3">
      <c r="A15" s="84" t="s">
        <v>492</v>
      </c>
      <c r="B15" s="85" t="s">
        <v>493</v>
      </c>
      <c r="C15" s="86">
        <v>56339</v>
      </c>
      <c r="D15" s="87">
        <v>57377</v>
      </c>
      <c r="E15" s="88" t="s">
        <v>629</v>
      </c>
      <c r="F15" s="88" t="s">
        <v>629</v>
      </c>
      <c r="G15" s="88" t="s">
        <v>629</v>
      </c>
      <c r="H15" s="88" t="s">
        <v>641</v>
      </c>
      <c r="I15" s="37"/>
      <c r="J15" s="88" t="s">
        <v>231</v>
      </c>
      <c r="K15" s="88" t="s">
        <v>619</v>
      </c>
      <c r="L15" s="88">
        <v>10078171</v>
      </c>
      <c r="M15" s="88" t="s">
        <v>277</v>
      </c>
      <c r="N15" s="88" t="s">
        <v>629</v>
      </c>
      <c r="O15" s="88" t="s">
        <v>630</v>
      </c>
      <c r="P15" s="88" t="s">
        <v>623</v>
      </c>
      <c r="Q15" s="89"/>
      <c r="R15" s="88"/>
      <c r="S15" s="88"/>
      <c r="T15" s="88" t="s">
        <v>213</v>
      </c>
      <c r="U15" s="88" t="s">
        <v>214</v>
      </c>
      <c r="V15" s="88">
        <v>1049625750</v>
      </c>
      <c r="W15" s="88" t="s">
        <v>494</v>
      </c>
      <c r="X15" s="90">
        <v>1496560</v>
      </c>
      <c r="Y15" s="88">
        <v>0</v>
      </c>
      <c r="Z15" s="88">
        <v>0</v>
      </c>
      <c r="AA15" s="88">
        <v>0</v>
      </c>
      <c r="AB15" s="88">
        <v>0</v>
      </c>
      <c r="AC15" s="91">
        <f t="shared" si="0"/>
        <v>1496560</v>
      </c>
      <c r="AD15" s="88" t="s">
        <v>255</v>
      </c>
      <c r="AE15" s="88" t="s">
        <v>279</v>
      </c>
      <c r="AF15" s="104">
        <v>0.1</v>
      </c>
      <c r="AG15" s="88">
        <v>0</v>
      </c>
      <c r="AH15" s="90">
        <v>130000</v>
      </c>
      <c r="AI15" s="88">
        <v>0</v>
      </c>
      <c r="AJ15" s="88">
        <v>0</v>
      </c>
      <c r="AK15" s="88">
        <v>2.5</v>
      </c>
      <c r="AL15" s="90">
        <v>32500</v>
      </c>
      <c r="AM15" s="104">
        <v>0.1</v>
      </c>
      <c r="AN15" s="93">
        <f t="shared" si="1"/>
        <v>149656</v>
      </c>
      <c r="AO15" s="88">
        <v>0</v>
      </c>
      <c r="AP15" s="88">
        <v>0</v>
      </c>
      <c r="AQ15" s="88">
        <v>0</v>
      </c>
      <c r="AR15" s="88">
        <v>0</v>
      </c>
      <c r="AS15" s="88" t="s">
        <v>280</v>
      </c>
      <c r="AT15" s="88" t="s">
        <v>657</v>
      </c>
      <c r="AU15" s="88" t="s">
        <v>245</v>
      </c>
      <c r="AV15" s="88">
        <v>11001</v>
      </c>
      <c r="AW15" s="88"/>
      <c r="AX15" s="88"/>
      <c r="AY15" s="88"/>
      <c r="AZ15" s="94" t="s">
        <v>495</v>
      </c>
      <c r="BA15" s="88" t="s">
        <v>496</v>
      </c>
      <c r="BB15" s="88"/>
      <c r="BC15" s="88">
        <v>3123935052</v>
      </c>
      <c r="BD15" s="88" t="s">
        <v>657</v>
      </c>
      <c r="BE15" s="88" t="s">
        <v>245</v>
      </c>
      <c r="BF15" s="88" t="s">
        <v>621</v>
      </c>
      <c r="BG15" s="95" t="s">
        <v>239</v>
      </c>
      <c r="BH15" s="96">
        <v>44986</v>
      </c>
      <c r="BI15" s="96">
        <v>45351</v>
      </c>
      <c r="BJ15" s="96"/>
      <c r="BK15" s="89">
        <v>45292</v>
      </c>
      <c r="BL15" s="89">
        <v>45292</v>
      </c>
      <c r="BM15" s="97"/>
      <c r="BN15" s="97"/>
      <c r="BO15" s="97"/>
      <c r="BP15" s="97"/>
      <c r="BQ15" s="98"/>
      <c r="BR15" s="98"/>
      <c r="BS15" s="98"/>
      <c r="BT15" s="97"/>
      <c r="BU15" s="97"/>
      <c r="BV15" s="97"/>
      <c r="BW15" s="88"/>
      <c r="BX15" s="88"/>
      <c r="BY15" s="88"/>
      <c r="BZ15" s="95"/>
      <c r="CA15" s="88"/>
      <c r="CB15" s="99"/>
      <c r="CC15" s="99"/>
      <c r="CD15" s="99"/>
      <c r="CE15" s="99"/>
      <c r="CF15" s="99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 t="s">
        <v>213</v>
      </c>
      <c r="DD15" s="88">
        <v>39686309</v>
      </c>
      <c r="DE15" s="88" t="s">
        <v>213</v>
      </c>
      <c r="DF15" s="98" t="s">
        <v>225</v>
      </c>
      <c r="DG15" s="88" t="s">
        <v>406</v>
      </c>
      <c r="DH15" s="100">
        <v>1</v>
      </c>
      <c r="DI15" s="98" t="s">
        <v>718</v>
      </c>
      <c r="DJ15" s="98"/>
      <c r="DK15" s="101" t="s">
        <v>497</v>
      </c>
      <c r="DL15" s="88"/>
      <c r="DM15" s="88" t="s">
        <v>498</v>
      </c>
      <c r="DN15" s="98" t="s">
        <v>621</v>
      </c>
      <c r="DO15" s="98" t="s">
        <v>219</v>
      </c>
      <c r="DP15" s="88">
        <v>25175</v>
      </c>
      <c r="DQ15" s="88" t="s">
        <v>406</v>
      </c>
      <c r="DR15" s="88">
        <v>39686309</v>
      </c>
      <c r="DS15" s="98" t="s">
        <v>625</v>
      </c>
      <c r="DT15" s="98" t="s">
        <v>369</v>
      </c>
      <c r="DU15" s="98" t="s">
        <v>271</v>
      </c>
      <c r="DV15" s="102">
        <v>91239482665</v>
      </c>
      <c r="DW15" s="98">
        <v>10</v>
      </c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 t="s">
        <v>641</v>
      </c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</row>
    <row r="16" spans="1:251" s="103" customFormat="1" ht="15.75" customHeight="1" thickBot="1" x14ac:dyDescent="0.3">
      <c r="A16" s="84" t="s">
        <v>499</v>
      </c>
      <c r="B16" s="85" t="s">
        <v>500</v>
      </c>
      <c r="C16" s="86">
        <v>56340</v>
      </c>
      <c r="D16" s="87">
        <v>57378</v>
      </c>
      <c r="E16" s="88" t="s">
        <v>629</v>
      </c>
      <c r="F16" s="88" t="s">
        <v>629</v>
      </c>
      <c r="G16" s="88" t="s">
        <v>629</v>
      </c>
      <c r="H16" s="88" t="s">
        <v>641</v>
      </c>
      <c r="I16" s="37"/>
      <c r="J16" s="88" t="s">
        <v>231</v>
      </c>
      <c r="K16" s="88" t="s">
        <v>619</v>
      </c>
      <c r="L16" s="88">
        <v>10078172</v>
      </c>
      <c r="M16" s="88" t="s">
        <v>277</v>
      </c>
      <c r="N16" s="88" t="s">
        <v>629</v>
      </c>
      <c r="O16" s="88" t="s">
        <v>630</v>
      </c>
      <c r="P16" s="88" t="s">
        <v>623</v>
      </c>
      <c r="Q16" s="89"/>
      <c r="R16" s="88"/>
      <c r="S16" s="88"/>
      <c r="T16" s="88" t="s">
        <v>213</v>
      </c>
      <c r="U16" s="88" t="s">
        <v>214</v>
      </c>
      <c r="V16" s="88">
        <v>79710964</v>
      </c>
      <c r="W16" s="88" t="s">
        <v>501</v>
      </c>
      <c r="X16" s="90">
        <v>2000000</v>
      </c>
      <c r="Y16" s="88">
        <v>0</v>
      </c>
      <c r="Z16" s="88">
        <v>0</v>
      </c>
      <c r="AA16" s="88">
        <v>0</v>
      </c>
      <c r="AB16" s="88">
        <v>0</v>
      </c>
      <c r="AC16" s="91">
        <f t="shared" si="0"/>
        <v>2000000</v>
      </c>
      <c r="AD16" s="88" t="s">
        <v>255</v>
      </c>
      <c r="AE16" s="88" t="s">
        <v>279</v>
      </c>
      <c r="AF16" s="104">
        <v>0.08</v>
      </c>
      <c r="AG16" s="88">
        <v>0</v>
      </c>
      <c r="AH16" s="90">
        <v>160000</v>
      </c>
      <c r="AI16" s="88">
        <v>0</v>
      </c>
      <c r="AJ16" s="88">
        <v>0</v>
      </c>
      <c r="AK16" s="88">
        <v>2.5</v>
      </c>
      <c r="AL16" s="90">
        <v>50000</v>
      </c>
      <c r="AM16" s="104">
        <v>0.08</v>
      </c>
      <c r="AN16" s="93">
        <f t="shared" si="1"/>
        <v>160000</v>
      </c>
      <c r="AO16" s="88">
        <v>0</v>
      </c>
      <c r="AP16" s="88">
        <v>0</v>
      </c>
      <c r="AQ16" s="88">
        <v>0</v>
      </c>
      <c r="AR16" s="88">
        <v>0</v>
      </c>
      <c r="AS16" s="88" t="s">
        <v>280</v>
      </c>
      <c r="AT16" s="88" t="s">
        <v>503</v>
      </c>
      <c r="AU16" s="88" t="s">
        <v>245</v>
      </c>
      <c r="AV16" s="88">
        <v>11001</v>
      </c>
      <c r="AW16" s="88"/>
      <c r="AX16" s="88"/>
      <c r="AY16" s="88"/>
      <c r="AZ16" s="94" t="s">
        <v>281</v>
      </c>
      <c r="BA16" s="88" t="s">
        <v>502</v>
      </c>
      <c r="BB16" s="88"/>
      <c r="BC16" s="88">
        <v>3113210342</v>
      </c>
      <c r="BD16" s="88" t="s">
        <v>503</v>
      </c>
      <c r="BE16" s="88" t="s">
        <v>245</v>
      </c>
      <c r="BF16" s="88" t="s">
        <v>621</v>
      </c>
      <c r="BG16" s="95" t="s">
        <v>239</v>
      </c>
      <c r="BH16" s="96">
        <v>44986</v>
      </c>
      <c r="BI16" s="96">
        <v>45351</v>
      </c>
      <c r="BJ16" s="96"/>
      <c r="BK16" s="89">
        <v>45292</v>
      </c>
      <c r="BL16" s="89">
        <v>45292</v>
      </c>
      <c r="BM16" s="97" t="s">
        <v>213</v>
      </c>
      <c r="BN16" s="97" t="s">
        <v>622</v>
      </c>
      <c r="BO16" s="97">
        <v>52766319</v>
      </c>
      <c r="BP16" s="97" t="s">
        <v>504</v>
      </c>
      <c r="BQ16" s="98">
        <v>11001</v>
      </c>
      <c r="BR16" s="88" t="s">
        <v>503</v>
      </c>
      <c r="BS16" s="88" t="s">
        <v>245</v>
      </c>
      <c r="BT16" s="97">
        <v>3003010586</v>
      </c>
      <c r="BU16" s="97"/>
      <c r="BV16" s="97" t="s">
        <v>505</v>
      </c>
      <c r="BW16" s="88" t="s">
        <v>213</v>
      </c>
      <c r="BX16" s="88" t="s">
        <v>214</v>
      </c>
      <c r="BY16" s="88">
        <v>52260417</v>
      </c>
      <c r="BZ16" s="95" t="s">
        <v>506</v>
      </c>
      <c r="CA16" s="98">
        <v>11001</v>
      </c>
      <c r="CB16" s="88" t="s">
        <v>503</v>
      </c>
      <c r="CC16" s="88" t="s">
        <v>245</v>
      </c>
      <c r="CD16" s="99">
        <v>3005999241</v>
      </c>
      <c r="CE16" s="99"/>
      <c r="CF16" s="99" t="s">
        <v>507</v>
      </c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 t="s">
        <v>213</v>
      </c>
      <c r="DD16" s="88">
        <v>51760977</v>
      </c>
      <c r="DE16" s="88" t="s">
        <v>213</v>
      </c>
      <c r="DF16" s="98" t="s">
        <v>225</v>
      </c>
      <c r="DG16" s="88" t="s">
        <v>662</v>
      </c>
      <c r="DH16" s="100">
        <v>1</v>
      </c>
      <c r="DI16" s="98" t="s">
        <v>718</v>
      </c>
      <c r="DJ16" s="98"/>
      <c r="DK16" s="88">
        <v>3224331927</v>
      </c>
      <c r="DL16" s="88"/>
      <c r="DM16" s="88" t="s">
        <v>287</v>
      </c>
      <c r="DN16" s="98" t="s">
        <v>621</v>
      </c>
      <c r="DO16" s="98" t="s">
        <v>219</v>
      </c>
      <c r="DP16" s="88">
        <v>25175</v>
      </c>
      <c r="DQ16" s="88" t="s">
        <v>662</v>
      </c>
      <c r="DR16" s="88">
        <v>51760977</v>
      </c>
      <c r="DS16" s="98" t="s">
        <v>625</v>
      </c>
      <c r="DT16" s="98" t="s">
        <v>369</v>
      </c>
      <c r="DU16" s="98" t="s">
        <v>271</v>
      </c>
      <c r="DV16" s="102">
        <v>20660001935</v>
      </c>
      <c r="DW16" s="98">
        <v>10</v>
      </c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 t="s">
        <v>641</v>
      </c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</row>
    <row r="17" spans="1:251" s="103" customFormat="1" ht="15.75" customHeight="1" thickBot="1" x14ac:dyDescent="0.3">
      <c r="A17" s="84" t="s">
        <v>508</v>
      </c>
      <c r="B17" s="85" t="s">
        <v>509</v>
      </c>
      <c r="C17" s="86">
        <v>56341</v>
      </c>
      <c r="D17" s="87">
        <v>57379</v>
      </c>
      <c r="E17" s="88" t="s">
        <v>629</v>
      </c>
      <c r="F17" s="88" t="s">
        <v>629</v>
      </c>
      <c r="G17" s="88" t="s">
        <v>629</v>
      </c>
      <c r="H17" s="88" t="s">
        <v>641</v>
      </c>
      <c r="I17" s="37"/>
      <c r="J17" s="88" t="s">
        <v>231</v>
      </c>
      <c r="K17" s="88" t="s">
        <v>619</v>
      </c>
      <c r="L17" s="88">
        <v>10078173</v>
      </c>
      <c r="M17" s="88" t="s">
        <v>232</v>
      </c>
      <c r="N17" s="88" t="s">
        <v>629</v>
      </c>
      <c r="O17" s="88" t="s">
        <v>630</v>
      </c>
      <c r="P17" s="88" t="s">
        <v>623</v>
      </c>
      <c r="Q17" s="89"/>
      <c r="R17" s="88"/>
      <c r="S17" s="88"/>
      <c r="T17" s="88" t="s">
        <v>213</v>
      </c>
      <c r="U17" s="88" t="s">
        <v>214</v>
      </c>
      <c r="V17" s="88">
        <v>25425072</v>
      </c>
      <c r="W17" s="88" t="s">
        <v>510</v>
      </c>
      <c r="X17" s="90">
        <v>1170000</v>
      </c>
      <c r="Y17" s="88">
        <v>0</v>
      </c>
      <c r="Z17" s="88">
        <v>0</v>
      </c>
      <c r="AA17" s="88">
        <v>0</v>
      </c>
      <c r="AB17" s="88">
        <v>0</v>
      </c>
      <c r="AC17" s="91">
        <f t="shared" si="0"/>
        <v>1170000</v>
      </c>
      <c r="AD17" s="88" t="s">
        <v>216</v>
      </c>
      <c r="AE17" s="88" t="s">
        <v>217</v>
      </c>
      <c r="AF17" s="104">
        <v>0.08</v>
      </c>
      <c r="AG17" s="88">
        <v>0</v>
      </c>
      <c r="AH17" s="90">
        <v>93600</v>
      </c>
      <c r="AI17" s="88">
        <v>0</v>
      </c>
      <c r="AJ17" s="88">
        <v>0</v>
      </c>
      <c r="AK17" s="88">
        <v>2.5</v>
      </c>
      <c r="AL17" s="90">
        <v>29250</v>
      </c>
      <c r="AM17" s="104">
        <v>0.08</v>
      </c>
      <c r="AN17" s="93">
        <f t="shared" si="1"/>
        <v>93600</v>
      </c>
      <c r="AO17" s="88">
        <v>0</v>
      </c>
      <c r="AP17" s="88">
        <v>0</v>
      </c>
      <c r="AQ17" s="88">
        <v>0</v>
      </c>
      <c r="AR17" s="88">
        <v>0</v>
      </c>
      <c r="AS17" s="88" t="s">
        <v>218</v>
      </c>
      <c r="AT17" s="88" t="s">
        <v>683</v>
      </c>
      <c r="AU17" s="88" t="s">
        <v>219</v>
      </c>
      <c r="AV17" s="88">
        <v>25175</v>
      </c>
      <c r="AW17" s="88"/>
      <c r="AX17" s="88"/>
      <c r="AY17" s="88"/>
      <c r="AZ17" s="94" t="s">
        <v>511</v>
      </c>
      <c r="BA17" s="88" t="s">
        <v>512</v>
      </c>
      <c r="BB17" s="88"/>
      <c r="BC17" s="88">
        <v>3212442316</v>
      </c>
      <c r="BD17" s="88" t="s">
        <v>683</v>
      </c>
      <c r="BE17" s="88" t="s">
        <v>219</v>
      </c>
      <c r="BF17" s="88" t="s">
        <v>621</v>
      </c>
      <c r="BG17" s="95" t="s">
        <v>239</v>
      </c>
      <c r="BH17" s="96">
        <v>45017</v>
      </c>
      <c r="BI17" s="96">
        <v>45381</v>
      </c>
      <c r="BJ17" s="96"/>
      <c r="BK17" s="89">
        <v>45292</v>
      </c>
      <c r="BL17" s="89">
        <v>45292</v>
      </c>
      <c r="BM17" s="97" t="s">
        <v>213</v>
      </c>
      <c r="BN17" s="97" t="s">
        <v>622</v>
      </c>
      <c r="BO17" s="97">
        <v>326634</v>
      </c>
      <c r="BP17" s="97" t="s">
        <v>513</v>
      </c>
      <c r="BQ17" s="98">
        <v>25175</v>
      </c>
      <c r="BR17" s="88" t="s">
        <v>683</v>
      </c>
      <c r="BS17" s="88" t="s">
        <v>219</v>
      </c>
      <c r="BT17" s="97">
        <v>3229708956</v>
      </c>
      <c r="BU17" s="97"/>
      <c r="BV17" s="97" t="s">
        <v>514</v>
      </c>
      <c r="BW17" s="88"/>
      <c r="BX17" s="88"/>
      <c r="BY17" s="88"/>
      <c r="BZ17" s="95"/>
      <c r="CA17" s="88"/>
      <c r="CB17" s="99"/>
      <c r="CC17" s="99"/>
      <c r="CD17" s="99"/>
      <c r="CE17" s="99"/>
      <c r="CF17" s="99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 t="s">
        <v>213</v>
      </c>
      <c r="DD17" s="88">
        <v>41717346</v>
      </c>
      <c r="DE17" s="88" t="s">
        <v>213</v>
      </c>
      <c r="DF17" s="98" t="s">
        <v>225</v>
      </c>
      <c r="DG17" s="88" t="s">
        <v>515</v>
      </c>
      <c r="DH17" s="100">
        <v>1</v>
      </c>
      <c r="DI17" s="107" t="s">
        <v>726</v>
      </c>
      <c r="DJ17" s="98"/>
      <c r="DK17" s="101" t="s">
        <v>516</v>
      </c>
      <c r="DL17" s="88"/>
      <c r="DM17" s="88" t="s">
        <v>517</v>
      </c>
      <c r="DN17" s="98" t="s">
        <v>621</v>
      </c>
      <c r="DO17" s="98" t="s">
        <v>219</v>
      </c>
      <c r="DP17" s="88">
        <v>25175</v>
      </c>
      <c r="DQ17" s="88" t="s">
        <v>515</v>
      </c>
      <c r="DR17" s="88">
        <v>41717346</v>
      </c>
      <c r="DS17" s="98" t="s">
        <v>625</v>
      </c>
      <c r="DT17" s="98" t="s">
        <v>330</v>
      </c>
      <c r="DU17" s="98" t="s">
        <v>271</v>
      </c>
      <c r="DV17" s="102">
        <v>26500331509</v>
      </c>
      <c r="DW17" s="98">
        <v>10</v>
      </c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 t="s">
        <v>91</v>
      </c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 t="s">
        <v>684</v>
      </c>
      <c r="IP17" s="88"/>
      <c r="IQ17" s="88"/>
    </row>
    <row r="18" spans="1:251" s="103" customFormat="1" ht="15.75" customHeight="1" thickBot="1" x14ac:dyDescent="0.3">
      <c r="A18" s="84" t="s">
        <v>518</v>
      </c>
      <c r="B18" s="85" t="s">
        <v>519</v>
      </c>
      <c r="C18" s="86">
        <v>56342</v>
      </c>
      <c r="D18" s="87">
        <v>57380</v>
      </c>
      <c r="E18" s="88" t="s">
        <v>629</v>
      </c>
      <c r="F18" s="88" t="s">
        <v>629</v>
      </c>
      <c r="G18" s="88" t="s">
        <v>629</v>
      </c>
      <c r="H18" s="88" t="s">
        <v>641</v>
      </c>
      <c r="I18" s="37"/>
      <c r="J18" s="88" t="s">
        <v>231</v>
      </c>
      <c r="K18" s="88" t="s">
        <v>619</v>
      </c>
      <c r="L18" s="88">
        <v>10078174</v>
      </c>
      <c r="M18" s="88" t="s">
        <v>232</v>
      </c>
      <c r="N18" s="88" t="s">
        <v>629</v>
      </c>
      <c r="O18" s="88" t="s">
        <v>630</v>
      </c>
      <c r="P18" s="88" t="s">
        <v>623</v>
      </c>
      <c r="Q18" s="89"/>
      <c r="R18" s="88"/>
      <c r="S18" s="88"/>
      <c r="T18" s="88" t="s">
        <v>213</v>
      </c>
      <c r="U18" s="88" t="s">
        <v>214</v>
      </c>
      <c r="V18" s="88">
        <v>1026591778</v>
      </c>
      <c r="W18" s="88" t="s">
        <v>658</v>
      </c>
      <c r="X18" s="90">
        <v>1070000</v>
      </c>
      <c r="Y18" s="88">
        <v>0</v>
      </c>
      <c r="Z18" s="88">
        <v>0</v>
      </c>
      <c r="AA18" s="88">
        <v>0</v>
      </c>
      <c r="AB18" s="88">
        <v>0</v>
      </c>
      <c r="AC18" s="91">
        <f t="shared" si="0"/>
        <v>1070000</v>
      </c>
      <c r="AD18" s="88" t="s">
        <v>216</v>
      </c>
      <c r="AE18" s="88" t="s">
        <v>217</v>
      </c>
      <c r="AF18" s="104">
        <v>0.08</v>
      </c>
      <c r="AG18" s="88">
        <v>0</v>
      </c>
      <c r="AH18" s="90">
        <v>85600</v>
      </c>
      <c r="AI18" s="88">
        <v>0</v>
      </c>
      <c r="AJ18" s="88">
        <v>0</v>
      </c>
      <c r="AK18" s="88">
        <v>2.5</v>
      </c>
      <c r="AL18" s="90">
        <v>26750</v>
      </c>
      <c r="AM18" s="104">
        <v>0.08</v>
      </c>
      <c r="AN18" s="93">
        <f t="shared" si="1"/>
        <v>85600</v>
      </c>
      <c r="AO18" s="88">
        <v>0</v>
      </c>
      <c r="AP18" s="88">
        <v>0</v>
      </c>
      <c r="AQ18" s="88">
        <v>0</v>
      </c>
      <c r="AR18" s="88">
        <v>0</v>
      </c>
      <c r="AS18" s="88" t="s">
        <v>218</v>
      </c>
      <c r="AT18" s="88" t="s">
        <v>659</v>
      </c>
      <c r="AU18" s="88" t="s">
        <v>219</v>
      </c>
      <c r="AV18" s="88">
        <v>25175</v>
      </c>
      <c r="AW18" s="88"/>
      <c r="AX18" s="88"/>
      <c r="AY18" s="88"/>
      <c r="AZ18" s="94" t="s">
        <v>520</v>
      </c>
      <c r="BA18" s="88" t="s">
        <v>521</v>
      </c>
      <c r="BB18" s="88"/>
      <c r="BC18" s="88">
        <v>3138533083</v>
      </c>
      <c r="BD18" s="88" t="s">
        <v>522</v>
      </c>
      <c r="BE18" s="88" t="s">
        <v>219</v>
      </c>
      <c r="BF18" s="88" t="s">
        <v>621</v>
      </c>
      <c r="BG18" s="95" t="s">
        <v>239</v>
      </c>
      <c r="BH18" s="96">
        <v>45047</v>
      </c>
      <c r="BI18" s="96">
        <v>45412</v>
      </c>
      <c r="BJ18" s="96"/>
      <c r="BK18" s="89">
        <v>45292</v>
      </c>
      <c r="BL18" s="89">
        <v>45292</v>
      </c>
      <c r="BM18" s="97" t="s">
        <v>213</v>
      </c>
      <c r="BN18" s="97" t="s">
        <v>622</v>
      </c>
      <c r="BO18" s="97">
        <v>1110546219</v>
      </c>
      <c r="BP18" s="97" t="s">
        <v>660</v>
      </c>
      <c r="BQ18" s="98">
        <v>25175</v>
      </c>
      <c r="BR18" s="88" t="s">
        <v>522</v>
      </c>
      <c r="BS18" s="88" t="s">
        <v>219</v>
      </c>
      <c r="BT18" s="97">
        <v>3203280201</v>
      </c>
      <c r="BU18" s="97"/>
      <c r="BV18" s="97" t="s">
        <v>523</v>
      </c>
      <c r="BW18" s="88" t="s">
        <v>213</v>
      </c>
      <c r="BX18" s="88" t="s">
        <v>214</v>
      </c>
      <c r="BY18" s="88">
        <v>80544631</v>
      </c>
      <c r="BZ18" s="95" t="s">
        <v>524</v>
      </c>
      <c r="CA18" s="98">
        <v>25175</v>
      </c>
      <c r="CB18" s="88" t="s">
        <v>522</v>
      </c>
      <c r="CC18" s="88" t="s">
        <v>219</v>
      </c>
      <c r="CD18" s="99">
        <v>3143940345</v>
      </c>
      <c r="CE18" s="99"/>
      <c r="CF18" s="99" t="s">
        <v>525</v>
      </c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 t="s">
        <v>213</v>
      </c>
      <c r="DD18" s="88">
        <v>41621490</v>
      </c>
      <c r="DE18" s="88" t="s">
        <v>213</v>
      </c>
      <c r="DF18" s="98" t="s">
        <v>225</v>
      </c>
      <c r="DG18" s="88" t="s">
        <v>661</v>
      </c>
      <c r="DH18" s="100">
        <v>1</v>
      </c>
      <c r="DI18" s="98" t="s">
        <v>526</v>
      </c>
      <c r="DJ18" s="98"/>
      <c r="DK18" s="101" t="s">
        <v>527</v>
      </c>
      <c r="DL18" s="88"/>
      <c r="DM18" s="88" t="s">
        <v>528</v>
      </c>
      <c r="DN18" s="98" t="s">
        <v>621</v>
      </c>
      <c r="DO18" s="98" t="s">
        <v>219</v>
      </c>
      <c r="DP18" s="88">
        <v>25175</v>
      </c>
      <c r="DQ18" s="88" t="s">
        <v>661</v>
      </c>
      <c r="DR18" s="88">
        <v>41621490</v>
      </c>
      <c r="DS18" s="98" t="s">
        <v>625</v>
      </c>
      <c r="DT18" s="98" t="s">
        <v>628</v>
      </c>
      <c r="DU18" s="98" t="s">
        <v>271</v>
      </c>
      <c r="DV18" s="102">
        <v>4432007445</v>
      </c>
      <c r="DW18" s="98">
        <v>10</v>
      </c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 t="s">
        <v>91</v>
      </c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</row>
    <row r="19" spans="1:251" s="103" customFormat="1" ht="15.75" customHeight="1" thickBot="1" x14ac:dyDescent="0.3">
      <c r="A19" s="84" t="s">
        <v>529</v>
      </c>
      <c r="B19" s="85" t="s">
        <v>530</v>
      </c>
      <c r="C19" s="86">
        <v>56343</v>
      </c>
      <c r="D19" s="87">
        <v>57381</v>
      </c>
      <c r="E19" s="88" t="s">
        <v>629</v>
      </c>
      <c r="F19" s="88" t="s">
        <v>629</v>
      </c>
      <c r="G19" s="88" t="s">
        <v>629</v>
      </c>
      <c r="H19" s="88" t="s">
        <v>641</v>
      </c>
      <c r="I19" s="37"/>
      <c r="J19" s="88" t="s">
        <v>290</v>
      </c>
      <c r="K19" s="88" t="s">
        <v>619</v>
      </c>
      <c r="L19" s="88">
        <v>10078175</v>
      </c>
      <c r="M19" s="88" t="s">
        <v>232</v>
      </c>
      <c r="N19" s="88" t="s">
        <v>629</v>
      </c>
      <c r="O19" s="88" t="s">
        <v>630</v>
      </c>
      <c r="P19" s="88" t="s">
        <v>623</v>
      </c>
      <c r="Q19" s="89"/>
      <c r="R19" s="88"/>
      <c r="S19" s="88"/>
      <c r="T19" s="88" t="s">
        <v>213</v>
      </c>
      <c r="U19" s="88" t="s">
        <v>214</v>
      </c>
      <c r="V19" s="88">
        <v>1110485849</v>
      </c>
      <c r="W19" s="88" t="s">
        <v>531</v>
      </c>
      <c r="X19" s="90">
        <v>1866480</v>
      </c>
      <c r="Y19" s="88">
        <v>0</v>
      </c>
      <c r="Z19" s="88">
        <v>0</v>
      </c>
      <c r="AA19" s="88">
        <v>0</v>
      </c>
      <c r="AB19" s="88">
        <v>0</v>
      </c>
      <c r="AC19" s="91">
        <f t="shared" si="0"/>
        <v>1866480</v>
      </c>
      <c r="AD19" s="88" t="s">
        <v>216</v>
      </c>
      <c r="AE19" s="88" t="s">
        <v>217</v>
      </c>
      <c r="AF19" s="104">
        <v>0.08</v>
      </c>
      <c r="AG19" s="88">
        <v>0</v>
      </c>
      <c r="AH19" s="90">
        <v>149318</v>
      </c>
      <c r="AI19" s="88">
        <v>0</v>
      </c>
      <c r="AJ19" s="88">
        <v>0</v>
      </c>
      <c r="AK19" s="88">
        <v>2.5</v>
      </c>
      <c r="AL19" s="90">
        <v>46662</v>
      </c>
      <c r="AM19" s="104">
        <v>0.08</v>
      </c>
      <c r="AN19" s="93">
        <f t="shared" si="1"/>
        <v>149318.39999999999</v>
      </c>
      <c r="AO19" s="88">
        <v>0</v>
      </c>
      <c r="AP19" s="88">
        <v>0</v>
      </c>
      <c r="AQ19" s="88">
        <v>0</v>
      </c>
      <c r="AR19" s="88">
        <v>0</v>
      </c>
      <c r="AS19" s="88" t="s">
        <v>218</v>
      </c>
      <c r="AT19" s="88" t="s">
        <v>256</v>
      </c>
      <c r="AU19" s="88" t="s">
        <v>219</v>
      </c>
      <c r="AV19" s="88">
        <v>25175</v>
      </c>
      <c r="AW19" s="88"/>
      <c r="AX19" s="88"/>
      <c r="AY19" s="88"/>
      <c r="AZ19" s="94" t="s">
        <v>532</v>
      </c>
      <c r="BA19" s="88" t="s">
        <v>533</v>
      </c>
      <c r="BB19" s="88"/>
      <c r="BC19" s="88">
        <v>3233201970</v>
      </c>
      <c r="BD19" s="88" t="s">
        <v>534</v>
      </c>
      <c r="BE19" s="88" t="s">
        <v>219</v>
      </c>
      <c r="BF19" s="88" t="s">
        <v>621</v>
      </c>
      <c r="BG19" s="95" t="s">
        <v>239</v>
      </c>
      <c r="BH19" s="96">
        <v>45047</v>
      </c>
      <c r="BI19" s="96">
        <v>45412</v>
      </c>
      <c r="BJ19" s="96"/>
      <c r="BK19" s="89">
        <v>45292</v>
      </c>
      <c r="BL19" s="89">
        <v>45292</v>
      </c>
      <c r="BM19" s="97" t="s">
        <v>213</v>
      </c>
      <c r="BN19" s="97" t="s">
        <v>622</v>
      </c>
      <c r="BO19" s="97">
        <v>72099841</v>
      </c>
      <c r="BP19" s="97" t="s">
        <v>535</v>
      </c>
      <c r="BQ19" s="98">
        <v>25175</v>
      </c>
      <c r="BR19" s="88" t="s">
        <v>534</v>
      </c>
      <c r="BS19" s="88" t="s">
        <v>219</v>
      </c>
      <c r="BT19" s="97">
        <v>3504795817</v>
      </c>
      <c r="BU19" s="97"/>
      <c r="BV19" s="97" t="s">
        <v>536</v>
      </c>
      <c r="BW19" s="88"/>
      <c r="BX19" s="88"/>
      <c r="BY19" s="88"/>
      <c r="BZ19" s="95"/>
      <c r="CA19" s="88"/>
      <c r="CB19" s="99"/>
      <c r="CC19" s="99"/>
      <c r="CD19" s="99"/>
      <c r="CE19" s="99"/>
      <c r="CF19" s="99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 t="s">
        <v>213</v>
      </c>
      <c r="DD19" s="88">
        <v>41702235</v>
      </c>
      <c r="DE19" s="88" t="s">
        <v>213</v>
      </c>
      <c r="DF19" s="98" t="s">
        <v>225</v>
      </c>
      <c r="DG19" s="88" t="s">
        <v>537</v>
      </c>
      <c r="DH19" s="100">
        <v>1</v>
      </c>
      <c r="DI19" s="107" t="s">
        <v>727</v>
      </c>
      <c r="DJ19" s="98"/>
      <c r="DK19" s="101" t="s">
        <v>538</v>
      </c>
      <c r="DL19" s="88"/>
      <c r="DM19" s="88" t="s">
        <v>539</v>
      </c>
      <c r="DN19" s="98" t="s">
        <v>621</v>
      </c>
      <c r="DO19" s="98" t="s">
        <v>245</v>
      </c>
      <c r="DP19" s="88">
        <v>11001</v>
      </c>
      <c r="DQ19" s="88" t="s">
        <v>537</v>
      </c>
      <c r="DR19" s="88">
        <v>41702235</v>
      </c>
      <c r="DS19" s="98" t="s">
        <v>625</v>
      </c>
      <c r="DT19" s="98" t="s">
        <v>330</v>
      </c>
      <c r="DU19" s="98" t="s">
        <v>271</v>
      </c>
      <c r="DV19" s="102">
        <v>24076829970</v>
      </c>
      <c r="DW19" s="98">
        <v>10</v>
      </c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 t="s">
        <v>91</v>
      </c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 t="s">
        <v>685</v>
      </c>
      <c r="IP19" s="88"/>
      <c r="IQ19" s="88"/>
    </row>
    <row r="20" spans="1:251" s="103" customFormat="1" ht="15.75" customHeight="1" thickBot="1" x14ac:dyDescent="0.3">
      <c r="A20" s="84" t="s">
        <v>570</v>
      </c>
      <c r="B20" s="85" t="s">
        <v>571</v>
      </c>
      <c r="C20" s="86">
        <v>56346</v>
      </c>
      <c r="D20" s="87">
        <v>57384</v>
      </c>
      <c r="E20" s="88" t="s">
        <v>629</v>
      </c>
      <c r="F20" s="88" t="s">
        <v>629</v>
      </c>
      <c r="G20" s="88" t="s">
        <v>629</v>
      </c>
      <c r="H20" s="88" t="s">
        <v>641</v>
      </c>
      <c r="I20" s="37"/>
      <c r="J20" s="88" t="s">
        <v>231</v>
      </c>
      <c r="K20" s="88" t="s">
        <v>619</v>
      </c>
      <c r="L20" s="88">
        <v>10078178</v>
      </c>
      <c r="M20" s="88" t="s">
        <v>232</v>
      </c>
      <c r="N20" s="88" t="s">
        <v>629</v>
      </c>
      <c r="O20" s="88" t="s">
        <v>630</v>
      </c>
      <c r="P20" s="88" t="s">
        <v>623</v>
      </c>
      <c r="Q20" s="89"/>
      <c r="R20" s="88"/>
      <c r="S20" s="88"/>
      <c r="T20" s="88" t="s">
        <v>213</v>
      </c>
      <c r="U20" s="88" t="s">
        <v>214</v>
      </c>
      <c r="V20" s="88">
        <v>1049619735</v>
      </c>
      <c r="W20" s="88" t="s">
        <v>572</v>
      </c>
      <c r="X20" s="90">
        <v>850000</v>
      </c>
      <c r="Y20" s="88">
        <v>0</v>
      </c>
      <c r="Z20" s="88">
        <v>0</v>
      </c>
      <c r="AA20" s="88">
        <v>0</v>
      </c>
      <c r="AB20" s="88">
        <v>0</v>
      </c>
      <c r="AC20" s="91">
        <f t="shared" si="0"/>
        <v>850000</v>
      </c>
      <c r="AD20" s="88" t="s">
        <v>255</v>
      </c>
      <c r="AE20" s="88" t="s">
        <v>217</v>
      </c>
      <c r="AF20" s="104">
        <v>0.08</v>
      </c>
      <c r="AG20" s="88">
        <v>0</v>
      </c>
      <c r="AH20" s="90">
        <v>68000</v>
      </c>
      <c r="AI20" s="88">
        <v>0</v>
      </c>
      <c r="AJ20" s="88">
        <v>0</v>
      </c>
      <c r="AK20" s="88">
        <v>2.5</v>
      </c>
      <c r="AL20" s="90">
        <v>21250</v>
      </c>
      <c r="AM20" s="104">
        <v>0.08</v>
      </c>
      <c r="AN20" s="93">
        <f t="shared" si="1"/>
        <v>68000</v>
      </c>
      <c r="AO20" s="88">
        <v>0</v>
      </c>
      <c r="AP20" s="88">
        <v>0</v>
      </c>
      <c r="AQ20" s="88">
        <v>0</v>
      </c>
      <c r="AR20" s="88">
        <v>0</v>
      </c>
      <c r="AS20" s="88" t="s">
        <v>218</v>
      </c>
      <c r="AT20" s="88" t="s">
        <v>670</v>
      </c>
      <c r="AU20" s="88" t="s">
        <v>219</v>
      </c>
      <c r="AV20" s="88">
        <v>25175</v>
      </c>
      <c r="AW20" s="88"/>
      <c r="AX20" s="88"/>
      <c r="AY20" s="88"/>
      <c r="AZ20" s="94" t="s">
        <v>573</v>
      </c>
      <c r="BA20" s="88" t="s">
        <v>574</v>
      </c>
      <c r="BB20" s="88"/>
      <c r="BC20" s="88">
        <v>3185389349</v>
      </c>
      <c r="BD20" s="88" t="s">
        <v>670</v>
      </c>
      <c r="BE20" s="88" t="s">
        <v>219</v>
      </c>
      <c r="BF20" s="88" t="s">
        <v>621</v>
      </c>
      <c r="BG20" s="95" t="s">
        <v>239</v>
      </c>
      <c r="BH20" s="96">
        <v>45108</v>
      </c>
      <c r="BI20" s="96">
        <v>45473</v>
      </c>
      <c r="BJ20" s="96"/>
      <c r="BK20" s="89">
        <v>45292</v>
      </c>
      <c r="BL20" s="89">
        <v>45292</v>
      </c>
      <c r="BM20" s="97" t="s">
        <v>213</v>
      </c>
      <c r="BN20" s="97" t="s">
        <v>622</v>
      </c>
      <c r="BO20" s="97">
        <v>7187988</v>
      </c>
      <c r="BP20" s="97" t="s">
        <v>575</v>
      </c>
      <c r="BQ20" s="98">
        <v>25175</v>
      </c>
      <c r="BR20" s="88" t="s">
        <v>670</v>
      </c>
      <c r="BS20" s="88" t="s">
        <v>219</v>
      </c>
      <c r="BT20" s="97">
        <v>3167521745</v>
      </c>
      <c r="BU20" s="97"/>
      <c r="BV20" s="97" t="s">
        <v>576</v>
      </c>
      <c r="BW20" s="88"/>
      <c r="BX20" s="88"/>
      <c r="BY20" s="88"/>
      <c r="BZ20" s="95"/>
      <c r="CA20" s="88"/>
      <c r="CB20" s="99"/>
      <c r="CC20" s="99"/>
      <c r="CD20" s="99"/>
      <c r="CE20" s="99"/>
      <c r="CF20" s="99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 t="s">
        <v>213</v>
      </c>
      <c r="DD20" s="88">
        <v>5750886</v>
      </c>
      <c r="DE20" s="88" t="s">
        <v>213</v>
      </c>
      <c r="DF20" s="98" t="s">
        <v>225</v>
      </c>
      <c r="DG20" s="88" t="s">
        <v>577</v>
      </c>
      <c r="DH20" s="100">
        <v>1</v>
      </c>
      <c r="DI20" s="107" t="s">
        <v>728</v>
      </c>
      <c r="DJ20" s="98"/>
      <c r="DK20" s="88">
        <v>3142958250</v>
      </c>
      <c r="DL20" s="88"/>
      <c r="DM20" s="88" t="s">
        <v>578</v>
      </c>
      <c r="DN20" s="98" t="s">
        <v>621</v>
      </c>
      <c r="DO20" s="98" t="s">
        <v>219</v>
      </c>
      <c r="DP20" s="88">
        <v>25175</v>
      </c>
      <c r="DQ20" s="88" t="s">
        <v>577</v>
      </c>
      <c r="DR20" s="88">
        <v>5750886</v>
      </c>
      <c r="DS20" s="98" t="s">
        <v>625</v>
      </c>
      <c r="DT20" s="98" t="s">
        <v>369</v>
      </c>
      <c r="DU20" s="98" t="s">
        <v>271</v>
      </c>
      <c r="DV20" s="102">
        <v>16507029027</v>
      </c>
      <c r="DW20" s="98">
        <v>10</v>
      </c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 t="s">
        <v>641</v>
      </c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</row>
    <row r="21" spans="1:251" s="37" customFormat="1" ht="15.75" customHeight="1" thickBot="1" x14ac:dyDescent="0.3">
      <c r="A21" s="84" t="s">
        <v>579</v>
      </c>
      <c r="B21" s="85" t="s">
        <v>580</v>
      </c>
      <c r="C21" s="86">
        <v>56347</v>
      </c>
      <c r="D21" s="87">
        <v>57385</v>
      </c>
      <c r="E21" s="88" t="s">
        <v>629</v>
      </c>
      <c r="F21" s="88" t="s">
        <v>629</v>
      </c>
      <c r="G21" s="88" t="s">
        <v>629</v>
      </c>
      <c r="H21" s="88" t="s">
        <v>641</v>
      </c>
      <c r="J21" s="88" t="s">
        <v>231</v>
      </c>
      <c r="K21" s="88" t="s">
        <v>619</v>
      </c>
      <c r="L21" s="88">
        <v>10078179</v>
      </c>
      <c r="M21" s="88" t="s">
        <v>212</v>
      </c>
      <c r="N21" s="88" t="s">
        <v>629</v>
      </c>
      <c r="O21" s="88" t="s">
        <v>630</v>
      </c>
      <c r="P21" s="88" t="s">
        <v>623</v>
      </c>
      <c r="Q21" s="89"/>
      <c r="R21" s="88"/>
      <c r="S21" s="88"/>
      <c r="T21" s="88" t="s">
        <v>213</v>
      </c>
      <c r="U21" s="88" t="s">
        <v>214</v>
      </c>
      <c r="V21" s="88">
        <v>80350964</v>
      </c>
      <c r="W21" s="88" t="s">
        <v>581</v>
      </c>
      <c r="X21" s="90">
        <v>1640000</v>
      </c>
      <c r="Y21" s="88">
        <v>0</v>
      </c>
      <c r="Z21" s="88">
        <v>0</v>
      </c>
      <c r="AA21" s="88">
        <v>0</v>
      </c>
      <c r="AB21" s="88">
        <v>0</v>
      </c>
      <c r="AC21" s="91">
        <f t="shared" si="0"/>
        <v>1640000</v>
      </c>
      <c r="AD21" s="88" t="s">
        <v>216</v>
      </c>
      <c r="AE21" s="88" t="s">
        <v>217</v>
      </c>
      <c r="AF21" s="104">
        <v>0.1</v>
      </c>
      <c r="AG21" s="88">
        <v>0</v>
      </c>
      <c r="AH21" s="90">
        <v>164000</v>
      </c>
      <c r="AI21" s="88">
        <v>0</v>
      </c>
      <c r="AJ21" s="88">
        <v>0</v>
      </c>
      <c r="AK21" s="88">
        <v>2.5</v>
      </c>
      <c r="AL21" s="90">
        <v>41000</v>
      </c>
      <c r="AM21" s="104">
        <v>0.1</v>
      </c>
      <c r="AN21" s="93">
        <f t="shared" si="1"/>
        <v>164000</v>
      </c>
      <c r="AO21" s="88">
        <v>0</v>
      </c>
      <c r="AP21" s="88">
        <v>0</v>
      </c>
      <c r="AQ21" s="88">
        <v>0</v>
      </c>
      <c r="AR21" s="88">
        <v>0</v>
      </c>
      <c r="AS21" s="88" t="s">
        <v>218</v>
      </c>
      <c r="AT21" s="88" t="s">
        <v>584</v>
      </c>
      <c r="AU21" s="88" t="s">
        <v>219</v>
      </c>
      <c r="AV21" s="88">
        <v>25175</v>
      </c>
      <c r="AW21" s="88"/>
      <c r="AX21" s="88"/>
      <c r="AY21" s="88"/>
      <c r="AZ21" s="94" t="s">
        <v>582</v>
      </c>
      <c r="BA21" s="88" t="s">
        <v>583</v>
      </c>
      <c r="BB21" s="88"/>
      <c r="BC21" s="88">
        <v>3012285987</v>
      </c>
      <c r="BD21" s="88" t="s">
        <v>584</v>
      </c>
      <c r="BE21" s="88" t="s">
        <v>219</v>
      </c>
      <c r="BF21" s="88" t="s">
        <v>621</v>
      </c>
      <c r="BG21" s="95" t="s">
        <v>239</v>
      </c>
      <c r="BH21" s="96">
        <v>45139</v>
      </c>
      <c r="BI21" s="96">
        <v>45503</v>
      </c>
      <c r="BJ21" s="96"/>
      <c r="BK21" s="89">
        <v>45292</v>
      </c>
      <c r="BL21" s="89">
        <v>45292</v>
      </c>
      <c r="BM21" s="97" t="s">
        <v>213</v>
      </c>
      <c r="BN21" s="97" t="s">
        <v>622</v>
      </c>
      <c r="BO21" s="97">
        <v>79154002</v>
      </c>
      <c r="BP21" s="97" t="s">
        <v>585</v>
      </c>
      <c r="BQ21" s="98">
        <v>25175</v>
      </c>
      <c r="BR21" s="88" t="s">
        <v>584</v>
      </c>
      <c r="BS21" s="88" t="s">
        <v>219</v>
      </c>
      <c r="BT21" s="97">
        <v>3173674847</v>
      </c>
      <c r="BU21" s="97"/>
      <c r="BV21" s="97" t="s">
        <v>586</v>
      </c>
      <c r="BW21" s="88"/>
      <c r="BX21" s="88"/>
      <c r="BY21" s="88"/>
      <c r="BZ21" s="95"/>
      <c r="CA21" s="88"/>
      <c r="CB21" s="99"/>
      <c r="CC21" s="99"/>
      <c r="CD21" s="99"/>
      <c r="CE21" s="99"/>
      <c r="CF21" s="99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 t="s">
        <v>213</v>
      </c>
      <c r="DD21" s="88">
        <v>4270312</v>
      </c>
      <c r="DE21" s="88" t="s">
        <v>213</v>
      </c>
      <c r="DF21" s="98" t="s">
        <v>225</v>
      </c>
      <c r="DG21" s="88" t="s">
        <v>587</v>
      </c>
      <c r="DH21" s="100">
        <v>1</v>
      </c>
      <c r="DI21" s="107" t="s">
        <v>584</v>
      </c>
      <c r="DJ21" s="98"/>
      <c r="DK21" s="88">
        <v>3105505678</v>
      </c>
      <c r="DL21" s="88"/>
      <c r="DM21" s="88" t="s">
        <v>588</v>
      </c>
      <c r="DN21" s="98" t="s">
        <v>621</v>
      </c>
      <c r="DO21" s="98" t="s">
        <v>219</v>
      </c>
      <c r="DP21" s="88">
        <v>25175</v>
      </c>
      <c r="DQ21" s="88" t="s">
        <v>587</v>
      </c>
      <c r="DR21" s="88">
        <v>4270312</v>
      </c>
      <c r="DS21" s="98" t="s">
        <v>625</v>
      </c>
      <c r="DT21" s="98" t="s">
        <v>568</v>
      </c>
      <c r="DU21" s="98" t="s">
        <v>271</v>
      </c>
      <c r="DV21" s="102">
        <v>488433394415</v>
      </c>
      <c r="DW21" s="98">
        <v>10</v>
      </c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 t="s">
        <v>91</v>
      </c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</row>
    <row r="22" spans="1:251" s="37" customFormat="1" ht="15.75" customHeight="1" thickBot="1" x14ac:dyDescent="0.3">
      <c r="A22" s="84" t="s">
        <v>589</v>
      </c>
      <c r="B22" s="85" t="s">
        <v>590</v>
      </c>
      <c r="C22" s="86">
        <v>56348</v>
      </c>
      <c r="D22" s="87">
        <v>57386</v>
      </c>
      <c r="E22" s="88" t="s">
        <v>629</v>
      </c>
      <c r="F22" s="88" t="s">
        <v>629</v>
      </c>
      <c r="G22" s="88" t="s">
        <v>629</v>
      </c>
      <c r="H22" s="88" t="s">
        <v>641</v>
      </c>
      <c r="J22" s="88"/>
      <c r="K22" s="88" t="s">
        <v>619</v>
      </c>
      <c r="L22" s="88">
        <v>10078180</v>
      </c>
      <c r="M22" s="88" t="s">
        <v>232</v>
      </c>
      <c r="N22" s="88" t="s">
        <v>231</v>
      </c>
      <c r="O22" s="88" t="s">
        <v>619</v>
      </c>
      <c r="P22" s="88" t="s">
        <v>730</v>
      </c>
      <c r="Q22" s="89"/>
      <c r="R22" s="88"/>
      <c r="S22" s="88"/>
      <c r="T22" s="88" t="s">
        <v>213</v>
      </c>
      <c r="U22" s="88" t="s">
        <v>214</v>
      </c>
      <c r="V22" s="88">
        <v>33156485</v>
      </c>
      <c r="W22" s="88" t="s">
        <v>636</v>
      </c>
      <c r="X22" s="90">
        <v>2200000</v>
      </c>
      <c r="Y22" s="88">
        <v>0</v>
      </c>
      <c r="Z22" s="88">
        <v>0</v>
      </c>
      <c r="AA22" s="88">
        <v>0</v>
      </c>
      <c r="AB22" s="88">
        <v>0</v>
      </c>
      <c r="AC22" s="91">
        <f t="shared" si="0"/>
        <v>2200000</v>
      </c>
      <c r="AD22" s="88" t="s">
        <v>216</v>
      </c>
      <c r="AE22" s="88" t="s">
        <v>217</v>
      </c>
      <c r="AF22" s="104">
        <v>0.08</v>
      </c>
      <c r="AG22" s="88">
        <v>0</v>
      </c>
      <c r="AH22" s="90">
        <v>176000</v>
      </c>
      <c r="AI22" s="88">
        <v>0</v>
      </c>
      <c r="AJ22" s="88">
        <v>0</v>
      </c>
      <c r="AK22" s="88">
        <v>2.5</v>
      </c>
      <c r="AL22" s="90">
        <v>55000</v>
      </c>
      <c r="AM22" s="104">
        <v>0.08</v>
      </c>
      <c r="AN22" s="93">
        <f t="shared" si="1"/>
        <v>176000</v>
      </c>
      <c r="AO22" s="88">
        <v>0</v>
      </c>
      <c r="AP22" s="88">
        <v>0</v>
      </c>
      <c r="AQ22" s="88">
        <v>0</v>
      </c>
      <c r="AR22" s="88">
        <v>0</v>
      </c>
      <c r="AS22" s="88" t="s">
        <v>218</v>
      </c>
      <c r="AT22" s="88" t="s">
        <v>680</v>
      </c>
      <c r="AU22" s="88" t="s">
        <v>219</v>
      </c>
      <c r="AV22" s="88">
        <v>25175</v>
      </c>
      <c r="AW22" s="88"/>
      <c r="AX22" s="88"/>
      <c r="AY22" s="88"/>
      <c r="AZ22" s="94" t="s">
        <v>591</v>
      </c>
      <c r="BA22" s="88" t="s">
        <v>592</v>
      </c>
      <c r="BB22" s="88"/>
      <c r="BC22" s="88">
        <v>3046288688</v>
      </c>
      <c r="BD22" s="88" t="s">
        <v>593</v>
      </c>
      <c r="BE22" s="88" t="s">
        <v>219</v>
      </c>
      <c r="BF22" s="88" t="s">
        <v>621</v>
      </c>
      <c r="BG22" s="95" t="s">
        <v>239</v>
      </c>
      <c r="BH22" s="96">
        <v>45170</v>
      </c>
      <c r="BI22" s="96">
        <v>45534</v>
      </c>
      <c r="BJ22" s="89">
        <v>45534</v>
      </c>
      <c r="BK22" s="89">
        <v>45323</v>
      </c>
      <c r="BL22" s="89">
        <v>45323</v>
      </c>
      <c r="BM22" s="97" t="s">
        <v>213</v>
      </c>
      <c r="BN22" s="97" t="s">
        <v>622</v>
      </c>
      <c r="BO22" s="97">
        <v>1143325430</v>
      </c>
      <c r="BP22" s="97" t="s">
        <v>594</v>
      </c>
      <c r="BQ22" s="98">
        <v>25175</v>
      </c>
      <c r="BR22" s="98" t="s">
        <v>595</v>
      </c>
      <c r="BS22" s="98" t="s">
        <v>219</v>
      </c>
      <c r="BT22" s="97">
        <v>3115677454</v>
      </c>
      <c r="BU22" s="97"/>
      <c r="BV22" s="97" t="s">
        <v>596</v>
      </c>
      <c r="BW22" s="88"/>
      <c r="BX22" s="88"/>
      <c r="BY22" s="88"/>
      <c r="BZ22" s="95"/>
      <c r="CA22" s="88"/>
      <c r="CB22" s="99"/>
      <c r="CC22" s="99"/>
      <c r="CD22" s="99"/>
      <c r="CE22" s="99"/>
      <c r="CF22" s="99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 t="s">
        <v>213</v>
      </c>
      <c r="DD22" s="88">
        <v>80421378</v>
      </c>
      <c r="DE22" s="88" t="s">
        <v>213</v>
      </c>
      <c r="DF22" s="98" t="s">
        <v>225</v>
      </c>
      <c r="DG22" s="88" t="s">
        <v>597</v>
      </c>
      <c r="DH22" s="100">
        <v>1</v>
      </c>
      <c r="DI22" s="98" t="s">
        <v>731</v>
      </c>
      <c r="DJ22" s="98"/>
      <c r="DK22" s="88">
        <v>3163779669</v>
      </c>
      <c r="DL22" s="88"/>
      <c r="DM22" s="88" t="s">
        <v>598</v>
      </c>
      <c r="DN22" s="98" t="s">
        <v>621</v>
      </c>
      <c r="DO22" s="98" t="s">
        <v>219</v>
      </c>
      <c r="DP22" s="88">
        <v>25175</v>
      </c>
      <c r="DQ22" s="88" t="s">
        <v>597</v>
      </c>
      <c r="DR22" s="88">
        <v>80421378</v>
      </c>
      <c r="DS22" s="98" t="s">
        <v>625</v>
      </c>
      <c r="DT22" s="98" t="s">
        <v>568</v>
      </c>
      <c r="DU22" s="98" t="s">
        <v>271</v>
      </c>
      <c r="DV22" s="102">
        <v>7470310538</v>
      </c>
      <c r="DW22" s="98">
        <v>10</v>
      </c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 t="s">
        <v>91</v>
      </c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</row>
    <row r="23" spans="1:251" s="37" customFormat="1" ht="15.75" customHeight="1" thickBot="1" x14ac:dyDescent="0.3">
      <c r="A23" s="84" t="s">
        <v>599</v>
      </c>
      <c r="B23" s="85" t="s">
        <v>600</v>
      </c>
      <c r="C23" s="86">
        <v>56349</v>
      </c>
      <c r="D23" s="87">
        <v>57387</v>
      </c>
      <c r="E23" s="88" t="s">
        <v>629</v>
      </c>
      <c r="F23" s="88" t="s">
        <v>629</v>
      </c>
      <c r="G23" s="88" t="s">
        <v>629</v>
      </c>
      <c r="H23" s="88" t="s">
        <v>641</v>
      </c>
      <c r="J23" s="88" t="s">
        <v>290</v>
      </c>
      <c r="K23" s="88" t="s">
        <v>619</v>
      </c>
      <c r="L23" s="88">
        <v>10078181</v>
      </c>
      <c r="M23" s="88" t="s">
        <v>232</v>
      </c>
      <c r="N23" s="88" t="s">
        <v>629</v>
      </c>
      <c r="O23" s="88" t="s">
        <v>630</v>
      </c>
      <c r="P23" s="88" t="s">
        <v>623</v>
      </c>
      <c r="Q23" s="89"/>
      <c r="R23" s="88"/>
      <c r="S23" s="88"/>
      <c r="T23" s="88" t="s">
        <v>233</v>
      </c>
      <c r="U23" s="88" t="s">
        <v>234</v>
      </c>
      <c r="V23" s="88">
        <v>1093904</v>
      </c>
      <c r="W23" s="88" t="s">
        <v>601</v>
      </c>
      <c r="X23" s="90">
        <v>1942701</v>
      </c>
      <c r="Y23" s="88">
        <v>0</v>
      </c>
      <c r="Z23" s="88">
        <v>0</v>
      </c>
      <c r="AA23" s="88">
        <v>0</v>
      </c>
      <c r="AB23" s="88">
        <v>0</v>
      </c>
      <c r="AC23" s="91">
        <f t="shared" si="0"/>
        <v>1942701</v>
      </c>
      <c r="AD23" s="88" t="s">
        <v>216</v>
      </c>
      <c r="AE23" s="88" t="s">
        <v>217</v>
      </c>
      <c r="AF23" s="104">
        <v>0.08</v>
      </c>
      <c r="AG23" s="88">
        <v>0</v>
      </c>
      <c r="AH23" s="90">
        <f>+AC23*AF23</f>
        <v>155416.08000000002</v>
      </c>
      <c r="AI23" s="88">
        <v>0</v>
      </c>
      <c r="AJ23" s="88">
        <v>0</v>
      </c>
      <c r="AK23" s="88">
        <v>2.5</v>
      </c>
      <c r="AL23" s="90">
        <v>42935</v>
      </c>
      <c r="AM23" s="104">
        <v>0.08</v>
      </c>
      <c r="AN23" s="93">
        <f t="shared" si="1"/>
        <v>155416.08000000002</v>
      </c>
      <c r="AO23" s="88">
        <v>0</v>
      </c>
      <c r="AP23" s="88">
        <v>0</v>
      </c>
      <c r="AQ23" s="88">
        <v>0</v>
      </c>
      <c r="AR23" s="88">
        <v>0</v>
      </c>
      <c r="AS23" s="88" t="s">
        <v>218</v>
      </c>
      <c r="AT23" s="88" t="s">
        <v>681</v>
      </c>
      <c r="AU23" s="88" t="s">
        <v>219</v>
      </c>
      <c r="AV23" s="88">
        <v>25175</v>
      </c>
      <c r="AW23" s="88"/>
      <c r="AX23" s="88"/>
      <c r="AY23" s="88"/>
      <c r="AZ23" s="94" t="s">
        <v>602</v>
      </c>
      <c r="BA23" s="88" t="s">
        <v>603</v>
      </c>
      <c r="BB23" s="88"/>
      <c r="BC23" s="88">
        <v>3117840733</v>
      </c>
      <c r="BD23" s="88" t="s">
        <v>604</v>
      </c>
      <c r="BE23" s="88" t="s">
        <v>219</v>
      </c>
      <c r="BF23" s="88" t="s">
        <v>621</v>
      </c>
      <c r="BG23" s="95" t="s">
        <v>239</v>
      </c>
      <c r="BH23" s="96">
        <v>45231</v>
      </c>
      <c r="BI23" s="106">
        <v>45595</v>
      </c>
      <c r="BJ23" s="106"/>
      <c r="BK23" s="89">
        <v>45292</v>
      </c>
      <c r="BL23" s="89">
        <v>45292</v>
      </c>
      <c r="BM23" s="97" t="s">
        <v>213</v>
      </c>
      <c r="BN23" s="97" t="s">
        <v>622</v>
      </c>
      <c r="BO23" s="97">
        <v>1235248969</v>
      </c>
      <c r="BP23" s="108" t="s">
        <v>682</v>
      </c>
      <c r="BQ23" s="98">
        <v>25175</v>
      </c>
      <c r="BR23" s="88" t="s">
        <v>681</v>
      </c>
      <c r="BS23" s="88" t="s">
        <v>219</v>
      </c>
      <c r="BT23" s="97"/>
      <c r="BU23" s="97"/>
      <c r="BV23" s="97"/>
      <c r="BW23" s="88"/>
      <c r="BX23" s="88"/>
      <c r="BY23" s="88"/>
      <c r="BZ23" s="95"/>
      <c r="CA23" s="88"/>
      <c r="CB23" s="99"/>
      <c r="CC23" s="99"/>
      <c r="CD23" s="99"/>
      <c r="CE23" s="99"/>
      <c r="CF23" s="99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 t="s">
        <v>213</v>
      </c>
      <c r="DD23" s="88">
        <v>52490373</v>
      </c>
      <c r="DE23" s="88" t="s">
        <v>213</v>
      </c>
      <c r="DF23" s="98" t="s">
        <v>225</v>
      </c>
      <c r="DG23" s="88" t="s">
        <v>606</v>
      </c>
      <c r="DH23" s="100">
        <v>1</v>
      </c>
      <c r="DI23" s="98" t="s">
        <v>607</v>
      </c>
      <c r="DJ23" s="98"/>
      <c r="DK23" s="88">
        <v>3182165481</v>
      </c>
      <c r="DL23" s="88"/>
      <c r="DM23" s="88" t="s">
        <v>539</v>
      </c>
      <c r="DN23" s="98" t="s">
        <v>621</v>
      </c>
      <c r="DO23" s="98" t="s">
        <v>219</v>
      </c>
      <c r="DP23" s="88">
        <v>25175</v>
      </c>
      <c r="DQ23" s="88" t="s">
        <v>606</v>
      </c>
      <c r="DR23" s="88">
        <v>52490373</v>
      </c>
      <c r="DS23" s="98" t="s">
        <v>625</v>
      </c>
      <c r="DT23" s="98" t="s">
        <v>628</v>
      </c>
      <c r="DU23" s="98" t="s">
        <v>271</v>
      </c>
      <c r="DV23" s="102">
        <v>5357627011</v>
      </c>
      <c r="DW23" s="98">
        <v>10</v>
      </c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 t="s">
        <v>91</v>
      </c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109" t="s">
        <v>605</v>
      </c>
      <c r="IP23" s="88"/>
      <c r="IQ23" s="88"/>
    </row>
    <row r="24" spans="1:251" s="37" customFormat="1" ht="15.75" customHeight="1" thickBot="1" x14ac:dyDescent="0.3">
      <c r="A24" s="84" t="s">
        <v>252</v>
      </c>
      <c r="B24" s="85" t="s">
        <v>253</v>
      </c>
      <c r="C24" s="86">
        <v>56318</v>
      </c>
      <c r="D24" s="87">
        <v>57356</v>
      </c>
      <c r="E24" s="88" t="s">
        <v>629</v>
      </c>
      <c r="F24" s="88" t="s">
        <v>629</v>
      </c>
      <c r="G24" s="88" t="s">
        <v>629</v>
      </c>
      <c r="H24" s="88" t="s">
        <v>629</v>
      </c>
      <c r="I24" s="103"/>
      <c r="J24" s="88" t="s">
        <v>231</v>
      </c>
      <c r="K24" s="88" t="s">
        <v>619</v>
      </c>
      <c r="L24" s="88">
        <v>10078150</v>
      </c>
      <c r="M24" s="88" t="s">
        <v>232</v>
      </c>
      <c r="N24" s="88" t="s">
        <v>629</v>
      </c>
      <c r="O24" s="88" t="s">
        <v>630</v>
      </c>
      <c r="P24" s="88" t="s">
        <v>623</v>
      </c>
      <c r="Q24" s="89"/>
      <c r="R24" s="88"/>
      <c r="S24" s="88"/>
      <c r="T24" s="88" t="s">
        <v>213</v>
      </c>
      <c r="U24" s="88" t="s">
        <v>214</v>
      </c>
      <c r="V24" s="88">
        <v>51985595</v>
      </c>
      <c r="W24" s="88" t="s">
        <v>254</v>
      </c>
      <c r="X24" s="90">
        <v>1210328</v>
      </c>
      <c r="Y24" s="88">
        <v>0</v>
      </c>
      <c r="Z24" s="90">
        <v>289672</v>
      </c>
      <c r="AA24" s="88">
        <v>0</v>
      </c>
      <c r="AB24" s="88">
        <v>0</v>
      </c>
      <c r="AC24" s="91">
        <f t="shared" si="0"/>
        <v>1500000</v>
      </c>
      <c r="AD24" s="88" t="s">
        <v>255</v>
      </c>
      <c r="AE24" s="88" t="s">
        <v>217</v>
      </c>
      <c r="AF24" s="104">
        <v>0.08</v>
      </c>
      <c r="AG24" s="88">
        <v>0</v>
      </c>
      <c r="AH24" s="90">
        <v>96826</v>
      </c>
      <c r="AI24" s="88">
        <v>0</v>
      </c>
      <c r="AJ24" s="88">
        <v>0</v>
      </c>
      <c r="AK24" s="88">
        <v>2.5</v>
      </c>
      <c r="AL24" s="90">
        <v>37500</v>
      </c>
      <c r="AM24" s="104">
        <v>0.08</v>
      </c>
      <c r="AN24" s="93">
        <f t="shared" si="1"/>
        <v>120000</v>
      </c>
      <c r="AO24" s="88">
        <v>0</v>
      </c>
      <c r="AP24" s="88">
        <v>0</v>
      </c>
      <c r="AQ24" s="88">
        <v>0</v>
      </c>
      <c r="AR24" s="88">
        <v>0</v>
      </c>
      <c r="AS24" s="88" t="s">
        <v>218</v>
      </c>
      <c r="AT24" s="88" t="s">
        <v>642</v>
      </c>
      <c r="AU24" s="88" t="s">
        <v>219</v>
      </c>
      <c r="AV24" s="88">
        <v>25175</v>
      </c>
      <c r="AW24" s="88"/>
      <c r="AX24" s="88"/>
      <c r="AY24" s="88"/>
      <c r="AZ24" s="94" t="s">
        <v>257</v>
      </c>
      <c r="BA24" s="88" t="s">
        <v>258</v>
      </c>
      <c r="BB24" s="88"/>
      <c r="BC24" s="88">
        <v>3166977753</v>
      </c>
      <c r="BD24" s="88" t="s">
        <v>259</v>
      </c>
      <c r="BE24" s="88" t="s">
        <v>219</v>
      </c>
      <c r="BF24" s="88" t="s">
        <v>621</v>
      </c>
      <c r="BG24" s="95" t="s">
        <v>239</v>
      </c>
      <c r="BH24" s="96">
        <v>44197</v>
      </c>
      <c r="BI24" s="106">
        <v>45290</v>
      </c>
      <c r="BJ24" s="106"/>
      <c r="BK24" s="89">
        <v>45292</v>
      </c>
      <c r="BL24" s="89">
        <v>45292</v>
      </c>
      <c r="BM24" s="97" t="s">
        <v>213</v>
      </c>
      <c r="BN24" s="97" t="s">
        <v>622</v>
      </c>
      <c r="BO24" s="97">
        <v>79321546</v>
      </c>
      <c r="BP24" s="97" t="s">
        <v>260</v>
      </c>
      <c r="BQ24" s="98">
        <v>25175</v>
      </c>
      <c r="BR24" s="88" t="s">
        <v>259</v>
      </c>
      <c r="BS24" s="88" t="s">
        <v>219</v>
      </c>
      <c r="BT24" s="97">
        <v>3173319544</v>
      </c>
      <c r="BU24" s="97"/>
      <c r="BV24" s="97" t="s">
        <v>262</v>
      </c>
      <c r="BW24" s="88" t="s">
        <v>261</v>
      </c>
      <c r="BX24" s="88"/>
      <c r="BY24" s="88"/>
      <c r="BZ24" s="95"/>
      <c r="CA24" s="88"/>
      <c r="CB24" s="99"/>
      <c r="CC24" s="99"/>
      <c r="CD24" s="99"/>
      <c r="CE24" s="99"/>
      <c r="CF24" s="99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 t="s">
        <v>213</v>
      </c>
      <c r="DD24" s="88">
        <v>52585387</v>
      </c>
      <c r="DE24" s="88" t="s">
        <v>213</v>
      </c>
      <c r="DF24" s="98" t="s">
        <v>225</v>
      </c>
      <c r="DG24" s="88" t="s">
        <v>263</v>
      </c>
      <c r="DH24" s="100">
        <v>1</v>
      </c>
      <c r="DI24" s="98" t="s">
        <v>716</v>
      </c>
      <c r="DJ24" s="98"/>
      <c r="DK24" s="88">
        <v>3152579618</v>
      </c>
      <c r="DL24" s="88"/>
      <c r="DM24" s="88" t="s">
        <v>264</v>
      </c>
      <c r="DN24" s="98" t="s">
        <v>621</v>
      </c>
      <c r="DO24" s="98" t="s">
        <v>245</v>
      </c>
      <c r="DP24" s="88">
        <v>11001</v>
      </c>
      <c r="DQ24" s="88" t="s">
        <v>263</v>
      </c>
      <c r="DR24" s="88">
        <v>52585387</v>
      </c>
      <c r="DS24" s="98" t="s">
        <v>625</v>
      </c>
      <c r="DT24" s="98" t="s">
        <v>568</v>
      </c>
      <c r="DU24" s="98" t="s">
        <v>271</v>
      </c>
      <c r="DV24" s="102">
        <v>6270145912</v>
      </c>
      <c r="DW24" s="98">
        <v>10</v>
      </c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98">
        <v>901358382</v>
      </c>
      <c r="GT24" s="135" t="s">
        <v>694</v>
      </c>
      <c r="GU24" s="98" t="s">
        <v>265</v>
      </c>
      <c r="GV24" s="98" t="s">
        <v>266</v>
      </c>
      <c r="GW24" s="98"/>
      <c r="GX24" s="98" t="s">
        <v>267</v>
      </c>
      <c r="GY24" s="98" t="s">
        <v>268</v>
      </c>
      <c r="GZ24" s="135" t="s">
        <v>694</v>
      </c>
      <c r="HA24" s="98">
        <v>901358382</v>
      </c>
      <c r="HB24" s="98" t="s">
        <v>625</v>
      </c>
      <c r="HC24" s="98" t="s">
        <v>270</v>
      </c>
      <c r="HD24" s="98" t="s">
        <v>271</v>
      </c>
      <c r="HE24" s="98" t="s">
        <v>272</v>
      </c>
      <c r="HF24" s="98" t="s">
        <v>273</v>
      </c>
      <c r="HG24" s="98" t="s">
        <v>274</v>
      </c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</row>
    <row r="25" spans="1:251" s="37" customFormat="1" ht="15.75" customHeight="1" thickBot="1" x14ac:dyDescent="0.3">
      <c r="A25" s="84" t="s">
        <v>288</v>
      </c>
      <c r="B25" s="85" t="s">
        <v>289</v>
      </c>
      <c r="C25" s="86">
        <v>56320</v>
      </c>
      <c r="D25" s="87">
        <v>57358</v>
      </c>
      <c r="E25" s="88" t="s">
        <v>629</v>
      </c>
      <c r="F25" s="88" t="s">
        <v>629</v>
      </c>
      <c r="G25" s="88" t="s">
        <v>629</v>
      </c>
      <c r="H25" s="88" t="s">
        <v>629</v>
      </c>
      <c r="I25" s="103"/>
      <c r="J25" s="88" t="s">
        <v>290</v>
      </c>
      <c r="K25" s="88" t="s">
        <v>619</v>
      </c>
      <c r="L25" s="88">
        <v>10078182</v>
      </c>
      <c r="M25" s="88" t="s">
        <v>232</v>
      </c>
      <c r="N25" s="88" t="s">
        <v>629</v>
      </c>
      <c r="O25" s="88" t="s">
        <v>630</v>
      </c>
      <c r="P25" s="88" t="s">
        <v>623</v>
      </c>
      <c r="Q25" s="89"/>
      <c r="R25" s="88"/>
      <c r="S25" s="88"/>
      <c r="T25" s="88" t="s">
        <v>213</v>
      </c>
      <c r="U25" s="88" t="s">
        <v>214</v>
      </c>
      <c r="V25" s="88">
        <v>7920448</v>
      </c>
      <c r="W25" s="88" t="s">
        <v>637</v>
      </c>
      <c r="X25" s="90">
        <v>1404555</v>
      </c>
      <c r="Y25" s="88">
        <v>0</v>
      </c>
      <c r="Z25" s="90">
        <v>420073</v>
      </c>
      <c r="AA25" s="88">
        <v>0</v>
      </c>
      <c r="AB25" s="88">
        <v>0</v>
      </c>
      <c r="AC25" s="91">
        <f t="shared" si="0"/>
        <v>1824628</v>
      </c>
      <c r="AD25" s="88" t="s">
        <v>255</v>
      </c>
      <c r="AE25" s="88" t="s">
        <v>217</v>
      </c>
      <c r="AF25" s="104">
        <v>0.08</v>
      </c>
      <c r="AG25" s="88">
        <v>0</v>
      </c>
      <c r="AH25" s="90">
        <v>112364</v>
      </c>
      <c r="AI25" s="88">
        <v>0</v>
      </c>
      <c r="AJ25" s="88">
        <v>0</v>
      </c>
      <c r="AK25" s="88">
        <v>2.5</v>
      </c>
      <c r="AL25" s="90">
        <v>45616</v>
      </c>
      <c r="AM25" s="104">
        <v>0.08</v>
      </c>
      <c r="AN25" s="93">
        <f t="shared" si="1"/>
        <v>145970.23999999999</v>
      </c>
      <c r="AO25" s="88">
        <v>0</v>
      </c>
      <c r="AP25" s="88">
        <v>0</v>
      </c>
      <c r="AQ25" s="88">
        <v>0</v>
      </c>
      <c r="AR25" s="88">
        <v>0</v>
      </c>
      <c r="AS25" s="88" t="s">
        <v>218</v>
      </c>
      <c r="AT25" s="88" t="s">
        <v>673</v>
      </c>
      <c r="AU25" s="88" t="s">
        <v>219</v>
      </c>
      <c r="AV25" s="88">
        <v>25175</v>
      </c>
      <c r="AW25" s="88"/>
      <c r="AX25" s="88"/>
      <c r="AY25" s="88"/>
      <c r="AZ25" s="94" t="s">
        <v>291</v>
      </c>
      <c r="BA25" s="88" t="s">
        <v>292</v>
      </c>
      <c r="BB25" s="88"/>
      <c r="BC25" s="88">
        <v>3006530829</v>
      </c>
      <c r="BD25" s="88" t="s">
        <v>673</v>
      </c>
      <c r="BE25" s="88" t="s">
        <v>219</v>
      </c>
      <c r="BF25" s="88" t="s">
        <v>621</v>
      </c>
      <c r="BG25" s="95" t="s">
        <v>239</v>
      </c>
      <c r="BH25" s="96">
        <v>44409</v>
      </c>
      <c r="BI25" s="96">
        <v>45504</v>
      </c>
      <c r="BJ25" s="96"/>
      <c r="BK25" s="89">
        <v>45292</v>
      </c>
      <c r="BL25" s="89">
        <v>45292</v>
      </c>
      <c r="BM25" s="97" t="s">
        <v>213</v>
      </c>
      <c r="BN25" s="97" t="s">
        <v>622</v>
      </c>
      <c r="BO25" s="97">
        <v>63490093</v>
      </c>
      <c r="BP25" s="97" t="s">
        <v>293</v>
      </c>
      <c r="BQ25" s="98">
        <v>25126</v>
      </c>
      <c r="BR25" s="98" t="s">
        <v>294</v>
      </c>
      <c r="BS25" s="98" t="s">
        <v>236</v>
      </c>
      <c r="BT25" s="97">
        <v>3002002629</v>
      </c>
      <c r="BU25" s="97"/>
      <c r="BV25" s="97" t="s">
        <v>295</v>
      </c>
      <c r="BW25" s="88" t="s">
        <v>261</v>
      </c>
      <c r="BX25" s="88"/>
      <c r="BY25" s="88"/>
      <c r="BZ25" s="95"/>
      <c r="CA25" s="88"/>
      <c r="CB25" s="99"/>
      <c r="CC25" s="99"/>
      <c r="CD25" s="99"/>
      <c r="CE25" s="99"/>
      <c r="CF25" s="99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 t="s">
        <v>213</v>
      </c>
      <c r="DD25" s="88">
        <v>41315435</v>
      </c>
      <c r="DE25" s="88" t="s">
        <v>213</v>
      </c>
      <c r="DF25" s="98" t="s">
        <v>225</v>
      </c>
      <c r="DG25" s="88" t="s">
        <v>296</v>
      </c>
      <c r="DH25" s="100">
        <v>1</v>
      </c>
      <c r="DI25" s="98" t="s">
        <v>297</v>
      </c>
      <c r="DJ25" s="98"/>
      <c r="DK25" s="88">
        <v>3153115864</v>
      </c>
      <c r="DL25" s="88"/>
      <c r="DM25" s="88" t="s">
        <v>298</v>
      </c>
      <c r="DN25" s="98" t="s">
        <v>621</v>
      </c>
      <c r="DO25" s="98" t="s">
        <v>219</v>
      </c>
      <c r="DP25" s="88">
        <v>25175</v>
      </c>
      <c r="DQ25" s="88" t="s">
        <v>296</v>
      </c>
      <c r="DR25" s="88">
        <v>41315435</v>
      </c>
      <c r="DS25" s="98" t="s">
        <v>625</v>
      </c>
      <c r="DT25" s="98" t="s">
        <v>568</v>
      </c>
      <c r="DU25" s="98" t="s">
        <v>271</v>
      </c>
      <c r="DV25" s="102">
        <v>488412497999</v>
      </c>
      <c r="DW25" s="98">
        <v>10</v>
      </c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98">
        <v>901358382</v>
      </c>
      <c r="GT25" s="135" t="s">
        <v>694</v>
      </c>
      <c r="GU25" s="98" t="s">
        <v>265</v>
      </c>
      <c r="GV25" s="98" t="s">
        <v>266</v>
      </c>
      <c r="GW25" s="98"/>
      <c r="GX25" s="98" t="s">
        <v>267</v>
      </c>
      <c r="GY25" s="98" t="s">
        <v>268</v>
      </c>
      <c r="GZ25" s="135" t="s">
        <v>694</v>
      </c>
      <c r="HA25" s="98">
        <v>901358382</v>
      </c>
      <c r="HB25" s="98" t="s">
        <v>625</v>
      </c>
      <c r="HC25" s="98" t="s">
        <v>270</v>
      </c>
      <c r="HD25" s="98" t="s">
        <v>271</v>
      </c>
      <c r="HE25" s="98" t="s">
        <v>272</v>
      </c>
      <c r="HF25" s="98" t="s">
        <v>273</v>
      </c>
      <c r="HG25" s="98" t="s">
        <v>274</v>
      </c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</row>
    <row r="26" spans="1:251" s="37" customFormat="1" ht="15.75" customHeight="1" thickBot="1" x14ac:dyDescent="0.3">
      <c r="A26" s="84" t="s">
        <v>331</v>
      </c>
      <c r="B26" s="85" t="s">
        <v>332</v>
      </c>
      <c r="C26" s="86">
        <v>56323</v>
      </c>
      <c r="D26" s="87">
        <v>57361</v>
      </c>
      <c r="E26" s="88" t="s">
        <v>629</v>
      </c>
      <c r="F26" s="88" t="s">
        <v>629</v>
      </c>
      <c r="G26" s="88" t="s">
        <v>629</v>
      </c>
      <c r="H26" s="88" t="s">
        <v>629</v>
      </c>
      <c r="I26" s="103"/>
      <c r="J26" s="88" t="s">
        <v>290</v>
      </c>
      <c r="K26" s="88" t="s">
        <v>619</v>
      </c>
      <c r="L26" s="88">
        <v>10078155</v>
      </c>
      <c r="M26" s="88" t="s">
        <v>232</v>
      </c>
      <c r="N26" s="88" t="s">
        <v>629</v>
      </c>
      <c r="O26" s="88" t="s">
        <v>630</v>
      </c>
      <c r="P26" s="88" t="s">
        <v>623</v>
      </c>
      <c r="Q26" s="89"/>
      <c r="R26" s="88"/>
      <c r="S26" s="88"/>
      <c r="T26" s="88" t="s">
        <v>213</v>
      </c>
      <c r="U26" s="88" t="s">
        <v>214</v>
      </c>
      <c r="V26" s="88">
        <v>1033771541</v>
      </c>
      <c r="W26" s="88" t="s">
        <v>634</v>
      </c>
      <c r="X26" s="90">
        <v>939359</v>
      </c>
      <c r="Y26" s="88">
        <v>0</v>
      </c>
      <c r="Z26" s="90">
        <v>169000</v>
      </c>
      <c r="AA26" s="88">
        <v>0</v>
      </c>
      <c r="AB26" s="88">
        <v>0</v>
      </c>
      <c r="AC26" s="91">
        <f t="shared" si="0"/>
        <v>1108359</v>
      </c>
      <c r="AD26" s="88" t="s">
        <v>255</v>
      </c>
      <c r="AE26" s="88" t="s">
        <v>217</v>
      </c>
      <c r="AF26" s="104">
        <v>0.08</v>
      </c>
      <c r="AG26" s="88">
        <v>0</v>
      </c>
      <c r="AH26" s="90">
        <v>88669</v>
      </c>
      <c r="AI26" s="88">
        <v>0</v>
      </c>
      <c r="AJ26" s="88">
        <v>0</v>
      </c>
      <c r="AK26" s="88">
        <v>2.5</v>
      </c>
      <c r="AL26" s="90">
        <v>27709</v>
      </c>
      <c r="AM26" s="104">
        <v>0.08</v>
      </c>
      <c r="AN26" s="93">
        <f t="shared" si="1"/>
        <v>88668.72</v>
      </c>
      <c r="AO26" s="88">
        <v>0</v>
      </c>
      <c r="AP26" s="88">
        <v>0</v>
      </c>
      <c r="AQ26" s="88">
        <v>0</v>
      </c>
      <c r="AR26" s="88">
        <v>0</v>
      </c>
      <c r="AS26" s="88" t="s">
        <v>218</v>
      </c>
      <c r="AT26" s="88" t="s">
        <v>674</v>
      </c>
      <c r="AU26" s="88" t="s">
        <v>219</v>
      </c>
      <c r="AV26" s="88">
        <v>25175</v>
      </c>
      <c r="AW26" s="88"/>
      <c r="AX26" s="88"/>
      <c r="AY26" s="88"/>
      <c r="AZ26" s="94" t="s">
        <v>334</v>
      </c>
      <c r="BA26" s="88" t="s">
        <v>335</v>
      </c>
      <c r="BB26" s="88"/>
      <c r="BC26" s="88">
        <v>3022860903</v>
      </c>
      <c r="BD26" s="88" t="s">
        <v>336</v>
      </c>
      <c r="BE26" s="88" t="s">
        <v>219</v>
      </c>
      <c r="BF26" s="88" t="s">
        <v>621</v>
      </c>
      <c r="BG26" s="95" t="s">
        <v>239</v>
      </c>
      <c r="BH26" s="96">
        <v>44713</v>
      </c>
      <c r="BI26" s="96">
        <v>45442</v>
      </c>
      <c r="BJ26" s="96"/>
      <c r="BK26" s="89">
        <v>45292</v>
      </c>
      <c r="BL26" s="89">
        <v>45292</v>
      </c>
      <c r="BM26" s="97" t="s">
        <v>213</v>
      </c>
      <c r="BN26" s="97" t="s">
        <v>622</v>
      </c>
      <c r="BO26" s="97">
        <v>79762887</v>
      </c>
      <c r="BP26" s="97" t="s">
        <v>337</v>
      </c>
      <c r="BQ26" s="98">
        <v>11001</v>
      </c>
      <c r="BR26" s="98" t="s">
        <v>338</v>
      </c>
      <c r="BS26" s="98" t="s">
        <v>245</v>
      </c>
      <c r="BT26" s="97">
        <v>3204480712</v>
      </c>
      <c r="BU26" s="97"/>
      <c r="BV26" s="97" t="s">
        <v>339</v>
      </c>
      <c r="BW26" s="88"/>
      <c r="BX26" s="88"/>
      <c r="BY26" s="88"/>
      <c r="BZ26" s="95"/>
      <c r="CA26" s="88"/>
      <c r="CB26" s="99"/>
      <c r="CC26" s="99"/>
      <c r="CD26" s="99"/>
      <c r="CE26" s="99"/>
      <c r="CF26" s="99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 t="s">
        <v>213</v>
      </c>
      <c r="DD26" s="88">
        <v>79945405</v>
      </c>
      <c r="DE26" s="88" t="s">
        <v>213</v>
      </c>
      <c r="DF26" s="98" t="s">
        <v>225</v>
      </c>
      <c r="DG26" s="88" t="s">
        <v>340</v>
      </c>
      <c r="DH26" s="100">
        <v>1</v>
      </c>
      <c r="DI26" s="98" t="s">
        <v>341</v>
      </c>
      <c r="DJ26" s="98"/>
      <c r="DK26" s="88">
        <v>3103494913</v>
      </c>
      <c r="DL26" s="88"/>
      <c r="DM26" s="88" t="s">
        <v>342</v>
      </c>
      <c r="DN26" s="98" t="s">
        <v>621</v>
      </c>
      <c r="DO26" s="98" t="s">
        <v>245</v>
      </c>
      <c r="DP26" s="88">
        <v>11001</v>
      </c>
      <c r="DQ26" s="88" t="s">
        <v>340</v>
      </c>
      <c r="DR26" s="88">
        <v>79945405</v>
      </c>
      <c r="DS26" s="98" t="s">
        <v>625</v>
      </c>
      <c r="DT26" s="98" t="s">
        <v>369</v>
      </c>
      <c r="DU26" s="98" t="s">
        <v>271</v>
      </c>
      <c r="DV26" s="102">
        <v>4803270029</v>
      </c>
      <c r="DW26" s="98">
        <v>10</v>
      </c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98">
        <v>901297781</v>
      </c>
      <c r="GT26" s="135" t="s">
        <v>693</v>
      </c>
      <c r="GU26" s="98" t="s">
        <v>343</v>
      </c>
      <c r="GV26" s="98" t="s">
        <v>333</v>
      </c>
      <c r="GW26" s="98"/>
      <c r="GX26" s="98"/>
      <c r="GY26" s="98" t="s">
        <v>344</v>
      </c>
      <c r="GZ26" s="135" t="s">
        <v>693</v>
      </c>
      <c r="HA26" s="98">
        <v>901297781</v>
      </c>
      <c r="HB26" s="98" t="s">
        <v>625</v>
      </c>
      <c r="HC26" s="98" t="s">
        <v>312</v>
      </c>
      <c r="HD26" s="98" t="s">
        <v>345</v>
      </c>
      <c r="HE26" s="98">
        <v>644003857</v>
      </c>
      <c r="HF26" s="98" t="s">
        <v>315</v>
      </c>
      <c r="HG26" s="98" t="s">
        <v>274</v>
      </c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 t="s">
        <v>635</v>
      </c>
      <c r="IP26" s="88"/>
      <c r="IQ26" s="88"/>
    </row>
    <row r="27" spans="1:251" s="37" customFormat="1" ht="15.75" customHeight="1" thickBot="1" x14ac:dyDescent="0.3">
      <c r="A27" s="84" t="s">
        <v>608</v>
      </c>
      <c r="B27" s="118" t="s">
        <v>609</v>
      </c>
      <c r="C27" s="86">
        <v>56325</v>
      </c>
      <c r="D27" s="87">
        <v>57363</v>
      </c>
      <c r="E27" s="88" t="s">
        <v>629</v>
      </c>
      <c r="F27" s="88" t="s">
        <v>629</v>
      </c>
      <c r="G27" s="88" t="s">
        <v>629</v>
      </c>
      <c r="H27" s="88" t="s">
        <v>629</v>
      </c>
      <c r="I27" s="103"/>
      <c r="J27" s="119" t="s">
        <v>231</v>
      </c>
      <c r="K27" s="88" t="s">
        <v>619</v>
      </c>
      <c r="L27" s="120">
        <v>10078199</v>
      </c>
      <c r="M27" s="119" t="s">
        <v>212</v>
      </c>
      <c r="N27" s="88" t="s">
        <v>629</v>
      </c>
      <c r="O27" s="88" t="s">
        <v>630</v>
      </c>
      <c r="P27" s="88" t="s">
        <v>623</v>
      </c>
      <c r="Q27" s="121"/>
      <c r="R27" s="119"/>
      <c r="S27" s="119"/>
      <c r="T27" s="119" t="s">
        <v>233</v>
      </c>
      <c r="U27" s="119"/>
      <c r="V27" s="119">
        <v>907066</v>
      </c>
      <c r="W27" s="119" t="s">
        <v>610</v>
      </c>
      <c r="X27" s="122">
        <v>3650000</v>
      </c>
      <c r="Y27" s="119">
        <v>0</v>
      </c>
      <c r="Z27" s="122">
        <v>350000</v>
      </c>
      <c r="AA27" s="119">
        <v>0</v>
      </c>
      <c r="AB27" s="119">
        <v>0</v>
      </c>
      <c r="AC27" s="123">
        <f t="shared" si="0"/>
        <v>4000000</v>
      </c>
      <c r="AD27" s="119" t="s">
        <v>255</v>
      </c>
      <c r="AE27" s="119" t="s">
        <v>217</v>
      </c>
      <c r="AF27" s="124">
        <v>0.08</v>
      </c>
      <c r="AG27" s="119">
        <v>0</v>
      </c>
      <c r="AH27" s="122">
        <v>320000</v>
      </c>
      <c r="AI27" s="119">
        <v>0</v>
      </c>
      <c r="AJ27" s="119">
        <v>0</v>
      </c>
      <c r="AK27" s="88">
        <v>2.5</v>
      </c>
      <c r="AL27" s="122">
        <v>108750</v>
      </c>
      <c r="AM27" s="104">
        <v>0.08</v>
      </c>
      <c r="AN27" s="93">
        <f t="shared" si="1"/>
        <v>320000</v>
      </c>
      <c r="AO27" s="88">
        <v>0</v>
      </c>
      <c r="AP27" s="88">
        <v>0</v>
      </c>
      <c r="AQ27" s="88">
        <v>0</v>
      </c>
      <c r="AR27" s="88">
        <v>0</v>
      </c>
      <c r="AS27" s="119" t="s">
        <v>218</v>
      </c>
      <c r="AT27" s="119" t="s">
        <v>697</v>
      </c>
      <c r="AU27" s="119" t="s">
        <v>611</v>
      </c>
      <c r="AV27" s="119">
        <v>25214</v>
      </c>
      <c r="AW27" s="119"/>
      <c r="AX27" s="119"/>
      <c r="AY27" s="119"/>
      <c r="AZ27" s="125" t="s">
        <v>612</v>
      </c>
      <c r="BA27" s="119" t="s">
        <v>613</v>
      </c>
      <c r="BB27" s="119"/>
      <c r="BC27" s="119">
        <v>3192202268</v>
      </c>
      <c r="BD27" s="119" t="s">
        <v>614</v>
      </c>
      <c r="BE27" s="119" t="s">
        <v>611</v>
      </c>
      <c r="BF27" s="119" t="s">
        <v>621</v>
      </c>
      <c r="BG27" s="126" t="s">
        <v>239</v>
      </c>
      <c r="BH27" s="127">
        <v>45231</v>
      </c>
      <c r="BI27" s="128">
        <v>45595</v>
      </c>
      <c r="BJ27" s="128"/>
      <c r="BK27" s="89">
        <v>45292</v>
      </c>
      <c r="BL27" s="89">
        <v>45292</v>
      </c>
      <c r="BM27" s="129" t="s">
        <v>213</v>
      </c>
      <c r="BN27" s="129" t="s">
        <v>214</v>
      </c>
      <c r="BO27" s="129">
        <v>1016000042</v>
      </c>
      <c r="BP27" s="129" t="s">
        <v>615</v>
      </c>
      <c r="BQ27" s="119">
        <v>25214</v>
      </c>
      <c r="BR27" s="119" t="s">
        <v>614</v>
      </c>
      <c r="BS27" s="119" t="s">
        <v>611</v>
      </c>
      <c r="BT27" s="129">
        <v>3013865312</v>
      </c>
      <c r="BU27" s="129"/>
      <c r="BV27" s="129" t="s">
        <v>616</v>
      </c>
      <c r="BW27" s="119"/>
      <c r="BX27" s="119"/>
      <c r="BY27" s="119"/>
      <c r="BZ27" s="126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 t="s">
        <v>213</v>
      </c>
      <c r="DD27" s="119">
        <v>52207647</v>
      </c>
      <c r="DE27" s="119" t="s">
        <v>213</v>
      </c>
      <c r="DF27" s="98" t="s">
        <v>225</v>
      </c>
      <c r="DG27" s="119" t="s">
        <v>617</v>
      </c>
      <c r="DH27" s="100">
        <v>1</v>
      </c>
      <c r="DI27" s="130" t="s">
        <v>729</v>
      </c>
      <c r="DJ27" s="119"/>
      <c r="DK27" s="119">
        <v>3007459393</v>
      </c>
      <c r="DL27" s="119"/>
      <c r="DM27" s="119" t="s">
        <v>618</v>
      </c>
      <c r="DN27" s="119" t="s">
        <v>621</v>
      </c>
      <c r="DO27" s="88" t="s">
        <v>219</v>
      </c>
      <c r="DP27" s="88">
        <v>25175</v>
      </c>
      <c r="DQ27" s="119" t="s">
        <v>617</v>
      </c>
      <c r="DR27" s="119">
        <v>52207647</v>
      </c>
      <c r="DS27" s="88" t="s">
        <v>625</v>
      </c>
      <c r="DT27" s="88" t="s">
        <v>568</v>
      </c>
      <c r="DU27" s="88" t="s">
        <v>271</v>
      </c>
      <c r="DV27" s="131">
        <v>570000870012929</v>
      </c>
      <c r="DW27" s="119">
        <v>10</v>
      </c>
      <c r="DX27" s="119"/>
      <c r="DY27" s="119"/>
      <c r="DZ27" s="119"/>
      <c r="EA27" s="119"/>
      <c r="EB27" s="119"/>
      <c r="EC27" s="119"/>
      <c r="ED27" s="119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19"/>
      <c r="FC27" s="119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19"/>
      <c r="IP27" s="119"/>
      <c r="IQ27" s="119"/>
    </row>
    <row r="28" spans="1:251" s="37" customFormat="1" ht="15.75" customHeight="1" thickBot="1" x14ac:dyDescent="0.3">
      <c r="A28" s="84" t="s">
        <v>380</v>
      </c>
      <c r="B28" s="85" t="s">
        <v>381</v>
      </c>
      <c r="C28" s="86">
        <v>56327</v>
      </c>
      <c r="D28" s="87">
        <v>57365</v>
      </c>
      <c r="E28" s="88" t="s">
        <v>629</v>
      </c>
      <c r="F28" s="88" t="s">
        <v>629</v>
      </c>
      <c r="G28" s="88" t="s">
        <v>629</v>
      </c>
      <c r="H28" s="88" t="s">
        <v>629</v>
      </c>
      <c r="I28" s="103"/>
      <c r="J28" s="88" t="s">
        <v>290</v>
      </c>
      <c r="K28" s="88" t="s">
        <v>619</v>
      </c>
      <c r="L28" s="88">
        <v>10078159</v>
      </c>
      <c r="M28" s="88" t="s">
        <v>232</v>
      </c>
      <c r="N28" s="88" t="s">
        <v>629</v>
      </c>
      <c r="O28" s="88" t="s">
        <v>630</v>
      </c>
      <c r="P28" s="88" t="s">
        <v>623</v>
      </c>
      <c r="Q28" s="89"/>
      <c r="R28" s="88"/>
      <c r="S28" s="88"/>
      <c r="T28" s="88" t="s">
        <v>213</v>
      </c>
      <c r="U28" s="88" t="s">
        <v>214</v>
      </c>
      <c r="V28" s="88">
        <v>98559543</v>
      </c>
      <c r="W28" s="88" t="s">
        <v>631</v>
      </c>
      <c r="X28" s="90">
        <v>2149684</v>
      </c>
      <c r="Y28" s="88">
        <v>0</v>
      </c>
      <c r="Z28" s="90">
        <v>478818</v>
      </c>
      <c r="AA28" s="88">
        <v>0</v>
      </c>
      <c r="AB28" s="88">
        <v>0</v>
      </c>
      <c r="AC28" s="91">
        <f t="shared" si="0"/>
        <v>2628502</v>
      </c>
      <c r="AD28" s="88" t="s">
        <v>255</v>
      </c>
      <c r="AE28" s="88" t="s">
        <v>217</v>
      </c>
      <c r="AF28" s="104">
        <v>0.08</v>
      </c>
      <c r="AG28" s="88">
        <v>0</v>
      </c>
      <c r="AH28" s="90">
        <v>171975</v>
      </c>
      <c r="AI28" s="88">
        <v>0</v>
      </c>
      <c r="AJ28" s="88">
        <v>0</v>
      </c>
      <c r="AK28" s="88">
        <v>2.5</v>
      </c>
      <c r="AL28" s="90">
        <v>65712</v>
      </c>
      <c r="AM28" s="104">
        <v>0.08</v>
      </c>
      <c r="AN28" s="93">
        <f t="shared" si="1"/>
        <v>210280.16</v>
      </c>
      <c r="AO28" s="88">
        <v>0</v>
      </c>
      <c r="AP28" s="88">
        <v>0</v>
      </c>
      <c r="AQ28" s="88">
        <v>0</v>
      </c>
      <c r="AR28" s="88">
        <v>0</v>
      </c>
      <c r="AS28" s="88" t="s">
        <v>218</v>
      </c>
      <c r="AT28" s="88" t="s">
        <v>677</v>
      </c>
      <c r="AU28" s="88" t="s">
        <v>219</v>
      </c>
      <c r="AV28" s="88">
        <v>25175</v>
      </c>
      <c r="AW28" s="88"/>
      <c r="AX28" s="88"/>
      <c r="AY28" s="88"/>
      <c r="AZ28" s="94" t="s">
        <v>382</v>
      </c>
      <c r="BA28" s="88" t="s">
        <v>383</v>
      </c>
      <c r="BB28" s="88"/>
      <c r="BC28" s="88">
        <v>3002854417</v>
      </c>
      <c r="BD28" s="88" t="s">
        <v>384</v>
      </c>
      <c r="BE28" s="88" t="s">
        <v>219</v>
      </c>
      <c r="BF28" s="88" t="s">
        <v>621</v>
      </c>
      <c r="BG28" s="95" t="s">
        <v>239</v>
      </c>
      <c r="BH28" s="96">
        <v>44743</v>
      </c>
      <c r="BI28" s="96">
        <v>45472</v>
      </c>
      <c r="BJ28" s="96"/>
      <c r="BK28" s="89">
        <v>45292</v>
      </c>
      <c r="BL28" s="89">
        <v>45292</v>
      </c>
      <c r="BM28" s="97" t="s">
        <v>213</v>
      </c>
      <c r="BN28" s="97" t="s">
        <v>622</v>
      </c>
      <c r="BO28" s="97">
        <v>98670621</v>
      </c>
      <c r="BP28" s="97" t="s">
        <v>385</v>
      </c>
      <c r="BQ28" s="98">
        <v>25175</v>
      </c>
      <c r="BR28" s="88" t="s">
        <v>384</v>
      </c>
      <c r="BS28" s="88" t="s">
        <v>219</v>
      </c>
      <c r="BT28" s="97">
        <v>3113489676</v>
      </c>
      <c r="BU28" s="97"/>
      <c r="BV28" s="97" t="s">
        <v>386</v>
      </c>
      <c r="BW28" s="88"/>
      <c r="BX28" s="88"/>
      <c r="BY28" s="88"/>
      <c r="BZ28" s="95"/>
      <c r="CA28" s="88"/>
      <c r="CB28" s="99"/>
      <c r="CC28" s="99"/>
      <c r="CD28" s="99"/>
      <c r="CE28" s="99"/>
      <c r="CF28" s="99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 t="s">
        <v>213</v>
      </c>
      <c r="DD28" s="88">
        <v>19137362</v>
      </c>
      <c r="DE28" s="88" t="s">
        <v>213</v>
      </c>
      <c r="DF28" s="98" t="s">
        <v>225</v>
      </c>
      <c r="DG28" s="88" t="s">
        <v>387</v>
      </c>
      <c r="DH28" s="100">
        <v>1</v>
      </c>
      <c r="DI28" s="107" t="s">
        <v>722</v>
      </c>
      <c r="DJ28" s="98"/>
      <c r="DK28" s="136">
        <v>19543090148</v>
      </c>
      <c r="DL28" s="88"/>
      <c r="DM28" s="88" t="s">
        <v>388</v>
      </c>
      <c r="DN28" s="98" t="s">
        <v>621</v>
      </c>
      <c r="DO28" s="98" t="s">
        <v>245</v>
      </c>
      <c r="DP28" s="88">
        <v>11001</v>
      </c>
      <c r="DQ28" s="88" t="s">
        <v>387</v>
      </c>
      <c r="DR28" s="88">
        <v>19137362</v>
      </c>
      <c r="DS28" s="98" t="s">
        <v>625</v>
      </c>
      <c r="DT28" s="98" t="s">
        <v>568</v>
      </c>
      <c r="DU28" s="98" t="s">
        <v>271</v>
      </c>
      <c r="DV28" s="102">
        <v>4300147008</v>
      </c>
      <c r="DW28" s="98">
        <v>10</v>
      </c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98">
        <v>901358382</v>
      </c>
      <c r="GT28" s="135" t="s">
        <v>694</v>
      </c>
      <c r="GU28" s="98" t="s">
        <v>265</v>
      </c>
      <c r="GV28" s="98" t="s">
        <v>266</v>
      </c>
      <c r="GW28" s="98"/>
      <c r="GX28" s="98" t="s">
        <v>267</v>
      </c>
      <c r="GY28" s="98" t="s">
        <v>268</v>
      </c>
      <c r="GZ28" s="135" t="s">
        <v>694</v>
      </c>
      <c r="HA28" s="98">
        <v>901358382</v>
      </c>
      <c r="HB28" s="98" t="s">
        <v>625</v>
      </c>
      <c r="HC28" s="98" t="s">
        <v>270</v>
      </c>
      <c r="HD28" s="98" t="s">
        <v>271</v>
      </c>
      <c r="HE28" s="98" t="s">
        <v>272</v>
      </c>
      <c r="HF28" s="98" t="s">
        <v>273</v>
      </c>
      <c r="HG28" s="98" t="s">
        <v>274</v>
      </c>
      <c r="HH28" s="88"/>
      <c r="HI28" s="88"/>
      <c r="HJ28" s="88"/>
      <c r="HK28" s="88"/>
      <c r="HL28" s="88"/>
      <c r="HM28" s="88"/>
      <c r="HN28" s="88"/>
      <c r="HO28" s="88"/>
      <c r="HP28" s="88"/>
      <c r="HQ28" s="88"/>
      <c r="HR28" s="88"/>
      <c r="HS28" s="88"/>
      <c r="HT28" s="88"/>
      <c r="HU28" s="88"/>
      <c r="HV28" s="88"/>
      <c r="HW28" s="88"/>
      <c r="HX28" s="88"/>
      <c r="HY28" s="88"/>
      <c r="HZ28" s="88"/>
      <c r="IA28" s="88"/>
      <c r="IB28" s="88"/>
      <c r="IC28" s="88"/>
      <c r="ID28" s="88"/>
      <c r="IE28" s="88"/>
      <c r="IF28" s="88"/>
      <c r="IG28" s="88"/>
      <c r="IH28" s="88"/>
      <c r="II28" s="88"/>
      <c r="IJ28" s="88"/>
      <c r="IK28" s="88"/>
      <c r="IL28" s="88"/>
      <c r="IM28" s="88"/>
      <c r="IN28" s="88"/>
      <c r="IO28" s="88"/>
      <c r="IP28" s="88"/>
      <c r="IQ28" s="88"/>
    </row>
    <row r="29" spans="1:251" s="37" customFormat="1" ht="15.75" customHeight="1" thickBot="1" x14ac:dyDescent="0.3">
      <c r="A29" s="84" t="s">
        <v>398</v>
      </c>
      <c r="B29" s="85" t="s">
        <v>399</v>
      </c>
      <c r="C29" s="86">
        <v>56329</v>
      </c>
      <c r="D29" s="87">
        <v>57367</v>
      </c>
      <c r="E29" s="88" t="s">
        <v>629</v>
      </c>
      <c r="F29" s="88" t="s">
        <v>629</v>
      </c>
      <c r="G29" s="88" t="s">
        <v>629</v>
      </c>
      <c r="H29" s="88" t="s">
        <v>629</v>
      </c>
      <c r="I29" s="103"/>
      <c r="J29" s="88" t="s">
        <v>231</v>
      </c>
      <c r="K29" s="88" t="s">
        <v>619</v>
      </c>
      <c r="L29" s="88">
        <v>10078161</v>
      </c>
      <c r="M29" s="88" t="s">
        <v>232</v>
      </c>
      <c r="N29" s="88" t="s">
        <v>629</v>
      </c>
      <c r="O29" s="88" t="s">
        <v>630</v>
      </c>
      <c r="P29" s="88" t="s">
        <v>623</v>
      </c>
      <c r="Q29" s="89"/>
      <c r="R29" s="88"/>
      <c r="S29" s="88"/>
      <c r="T29" s="88" t="s">
        <v>213</v>
      </c>
      <c r="U29" s="88" t="s">
        <v>214</v>
      </c>
      <c r="V29" s="88">
        <v>1072708789</v>
      </c>
      <c r="W29" s="88" t="s">
        <v>400</v>
      </c>
      <c r="X29" s="90">
        <v>399000</v>
      </c>
      <c r="Y29" s="88">
        <v>0</v>
      </c>
      <c r="Z29" s="90">
        <v>348000</v>
      </c>
      <c r="AA29" s="88">
        <v>0</v>
      </c>
      <c r="AB29" s="88">
        <v>0</v>
      </c>
      <c r="AC29" s="91">
        <f t="shared" si="0"/>
        <v>747000</v>
      </c>
      <c r="AD29" s="88" t="s">
        <v>255</v>
      </c>
      <c r="AE29" s="88" t="s">
        <v>217</v>
      </c>
      <c r="AF29" s="104">
        <v>0.1</v>
      </c>
      <c r="AG29" s="88">
        <v>0</v>
      </c>
      <c r="AH29" s="90">
        <v>78600</v>
      </c>
      <c r="AI29" s="88">
        <v>0</v>
      </c>
      <c r="AJ29" s="88">
        <v>0</v>
      </c>
      <c r="AK29" s="88">
        <v>2.5</v>
      </c>
      <c r="AL29" s="90">
        <v>9975</v>
      </c>
      <c r="AM29" s="104">
        <v>0.1</v>
      </c>
      <c r="AN29" s="93">
        <f t="shared" si="1"/>
        <v>74700</v>
      </c>
      <c r="AO29" s="88">
        <v>0</v>
      </c>
      <c r="AP29" s="88">
        <v>0</v>
      </c>
      <c r="AQ29" s="88">
        <v>0</v>
      </c>
      <c r="AR29" s="88">
        <v>0</v>
      </c>
      <c r="AS29" s="88" t="s">
        <v>218</v>
      </c>
      <c r="AT29" s="88" t="s">
        <v>678</v>
      </c>
      <c r="AU29" s="88" t="s">
        <v>245</v>
      </c>
      <c r="AV29" s="88">
        <v>11001</v>
      </c>
      <c r="AW29" s="88"/>
      <c r="AX29" s="88"/>
      <c r="AY29" s="88"/>
      <c r="AZ29" s="94" t="s">
        <v>401</v>
      </c>
      <c r="BA29" s="88" t="s">
        <v>402</v>
      </c>
      <c r="BB29" s="88"/>
      <c r="BC29" s="88">
        <v>3006623020</v>
      </c>
      <c r="BD29" s="88" t="s">
        <v>403</v>
      </c>
      <c r="BE29" s="88" t="s">
        <v>245</v>
      </c>
      <c r="BF29" s="88" t="s">
        <v>621</v>
      </c>
      <c r="BG29" s="95" t="s">
        <v>239</v>
      </c>
      <c r="BH29" s="96">
        <v>44805</v>
      </c>
      <c r="BI29" s="96">
        <v>45534</v>
      </c>
      <c r="BJ29" s="96"/>
      <c r="BK29" s="89">
        <v>45292</v>
      </c>
      <c r="BL29" s="89">
        <v>45292</v>
      </c>
      <c r="BM29" s="97" t="s">
        <v>213</v>
      </c>
      <c r="BN29" s="97" t="s">
        <v>622</v>
      </c>
      <c r="BO29" s="97">
        <v>51936595</v>
      </c>
      <c r="BP29" s="97" t="s">
        <v>404</v>
      </c>
      <c r="BQ29" s="98">
        <v>11001</v>
      </c>
      <c r="BR29" s="88" t="s">
        <v>403</v>
      </c>
      <c r="BS29" s="88" t="s">
        <v>245</v>
      </c>
      <c r="BT29" s="97">
        <v>3165765006</v>
      </c>
      <c r="BU29" s="97"/>
      <c r="BV29" s="97" t="s">
        <v>405</v>
      </c>
      <c r="BW29" s="88"/>
      <c r="BX29" s="88"/>
      <c r="BY29" s="88"/>
      <c r="BZ29" s="95"/>
      <c r="CA29" s="88"/>
      <c r="CB29" s="99"/>
      <c r="CC29" s="99"/>
      <c r="CD29" s="99"/>
      <c r="CE29" s="99"/>
      <c r="CF29" s="99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 t="s">
        <v>213</v>
      </c>
      <c r="DD29" s="88">
        <v>39686309</v>
      </c>
      <c r="DE29" s="88" t="s">
        <v>213</v>
      </c>
      <c r="DF29" s="98" t="s">
        <v>225</v>
      </c>
      <c r="DG29" s="88" t="s">
        <v>406</v>
      </c>
      <c r="DH29" s="100">
        <v>1</v>
      </c>
      <c r="DI29" s="98" t="s">
        <v>718</v>
      </c>
      <c r="DJ29" s="98"/>
      <c r="DK29" s="88">
        <v>3143592060</v>
      </c>
      <c r="DL29" s="88"/>
      <c r="DM29" s="88" t="s">
        <v>407</v>
      </c>
      <c r="DN29" s="98" t="s">
        <v>621</v>
      </c>
      <c r="DO29" s="98" t="s">
        <v>219</v>
      </c>
      <c r="DP29" s="88">
        <v>25175</v>
      </c>
      <c r="DQ29" s="88" t="s">
        <v>406</v>
      </c>
      <c r="DR29" s="88">
        <v>39686309</v>
      </c>
      <c r="DS29" s="98" t="s">
        <v>625</v>
      </c>
      <c r="DT29" s="98" t="s">
        <v>369</v>
      </c>
      <c r="DU29" s="98" t="s">
        <v>271</v>
      </c>
      <c r="DV29" s="102">
        <v>91239482665</v>
      </c>
      <c r="DW29" s="98">
        <v>10</v>
      </c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98">
        <v>800197304</v>
      </c>
      <c r="GT29" s="135" t="s">
        <v>688</v>
      </c>
      <c r="GU29" s="98" t="s">
        <v>408</v>
      </c>
      <c r="GV29" s="98" t="s">
        <v>409</v>
      </c>
      <c r="GW29" s="98"/>
      <c r="GX29" s="98">
        <v>3143957619</v>
      </c>
      <c r="GY29" s="98" t="s">
        <v>410</v>
      </c>
      <c r="GZ29" s="135" t="s">
        <v>688</v>
      </c>
      <c r="HA29" s="98">
        <v>800197304</v>
      </c>
      <c r="HB29" s="98" t="s">
        <v>625</v>
      </c>
      <c r="HC29" s="98" t="s">
        <v>270</v>
      </c>
      <c r="HD29" s="98" t="s">
        <v>271</v>
      </c>
      <c r="HE29" s="98" t="s">
        <v>411</v>
      </c>
      <c r="HF29" s="98" t="s">
        <v>273</v>
      </c>
      <c r="HG29" s="98" t="s">
        <v>274</v>
      </c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  <c r="IL29" s="88"/>
      <c r="IM29" s="88"/>
      <c r="IN29" s="88"/>
      <c r="IO29" s="88"/>
      <c r="IP29" s="88"/>
      <c r="IQ29" s="88"/>
    </row>
    <row r="30" spans="1:251" s="37" customFormat="1" ht="15.75" customHeight="1" thickBot="1" x14ac:dyDescent="0.3">
      <c r="A30" s="84" t="s">
        <v>441</v>
      </c>
      <c r="B30" s="85" t="s">
        <v>442</v>
      </c>
      <c r="C30" s="86">
        <v>56333</v>
      </c>
      <c r="D30" s="87">
        <v>57371</v>
      </c>
      <c r="E30" s="88" t="s">
        <v>629</v>
      </c>
      <c r="F30" s="88" t="s">
        <v>629</v>
      </c>
      <c r="G30" s="88" t="s">
        <v>629</v>
      </c>
      <c r="H30" s="88" t="s">
        <v>629</v>
      </c>
      <c r="I30" s="103"/>
      <c r="J30" s="88" t="s">
        <v>290</v>
      </c>
      <c r="K30" s="88" t="s">
        <v>619</v>
      </c>
      <c r="L30" s="88">
        <v>10078165</v>
      </c>
      <c r="M30" s="88" t="s">
        <v>277</v>
      </c>
      <c r="N30" s="88" t="s">
        <v>629</v>
      </c>
      <c r="O30" s="88" t="s">
        <v>630</v>
      </c>
      <c r="P30" s="88" t="s">
        <v>623</v>
      </c>
      <c r="Q30" s="89"/>
      <c r="R30" s="88"/>
      <c r="S30" s="88"/>
      <c r="T30" s="88" t="s">
        <v>213</v>
      </c>
      <c r="U30" s="88" t="s">
        <v>214</v>
      </c>
      <c r="V30" s="88">
        <v>1020792844</v>
      </c>
      <c r="W30" s="88" t="s">
        <v>443</v>
      </c>
      <c r="X30" s="90">
        <v>3263942</v>
      </c>
      <c r="Y30" s="88">
        <v>0</v>
      </c>
      <c r="Z30" s="90">
        <v>765258</v>
      </c>
      <c r="AA30" s="88">
        <v>0</v>
      </c>
      <c r="AB30" s="88">
        <v>0</v>
      </c>
      <c r="AC30" s="91">
        <f t="shared" si="0"/>
        <v>4029200</v>
      </c>
      <c r="AD30" s="88" t="s">
        <v>255</v>
      </c>
      <c r="AE30" s="88" t="s">
        <v>279</v>
      </c>
      <c r="AF30" s="104">
        <v>0.08</v>
      </c>
      <c r="AG30" s="88">
        <v>0</v>
      </c>
      <c r="AH30" s="90">
        <v>261115</v>
      </c>
      <c r="AI30" s="88">
        <v>0</v>
      </c>
      <c r="AJ30" s="88">
        <v>0</v>
      </c>
      <c r="AK30" s="88">
        <v>2.5</v>
      </c>
      <c r="AL30" s="90">
        <v>100730</v>
      </c>
      <c r="AM30" s="104">
        <v>0.08</v>
      </c>
      <c r="AN30" s="93">
        <f t="shared" si="1"/>
        <v>322336</v>
      </c>
      <c r="AO30" s="88">
        <v>0</v>
      </c>
      <c r="AP30" s="88">
        <v>0</v>
      </c>
      <c r="AQ30" s="88">
        <v>0</v>
      </c>
      <c r="AR30" s="88">
        <v>0</v>
      </c>
      <c r="AS30" s="88" t="s">
        <v>280</v>
      </c>
      <c r="AT30" s="88" t="s">
        <v>655</v>
      </c>
      <c r="AU30" s="88" t="s">
        <v>219</v>
      </c>
      <c r="AV30" s="88">
        <v>25175</v>
      </c>
      <c r="AW30" s="88"/>
      <c r="AX30" s="88"/>
      <c r="AY30" s="88"/>
      <c r="AZ30" s="94" t="s">
        <v>444</v>
      </c>
      <c r="BA30" s="88" t="s">
        <v>445</v>
      </c>
      <c r="BB30" s="88"/>
      <c r="BC30" s="88">
        <v>3115649719</v>
      </c>
      <c r="BD30" s="88" t="s">
        <v>655</v>
      </c>
      <c r="BE30" s="88" t="s">
        <v>219</v>
      </c>
      <c r="BF30" s="88" t="s">
        <v>621</v>
      </c>
      <c r="BG30" s="95" t="s">
        <v>239</v>
      </c>
      <c r="BH30" s="96">
        <v>44896</v>
      </c>
      <c r="BI30" s="106">
        <v>45626</v>
      </c>
      <c r="BJ30" s="106"/>
      <c r="BK30" s="89">
        <v>45292</v>
      </c>
      <c r="BL30" s="89">
        <v>45292</v>
      </c>
      <c r="BM30" s="97" t="s">
        <v>213</v>
      </c>
      <c r="BN30" s="97" t="s">
        <v>622</v>
      </c>
      <c r="BO30" s="97">
        <v>1010199560</v>
      </c>
      <c r="BP30" s="97" t="s">
        <v>446</v>
      </c>
      <c r="BQ30" s="98">
        <v>11001</v>
      </c>
      <c r="BR30" s="98" t="s">
        <v>447</v>
      </c>
      <c r="BS30" s="98" t="s">
        <v>245</v>
      </c>
      <c r="BT30" s="97">
        <v>3176570347</v>
      </c>
      <c r="BU30" s="97"/>
      <c r="BV30" s="97" t="s">
        <v>448</v>
      </c>
      <c r="BW30" s="88"/>
      <c r="BX30" s="88"/>
      <c r="BY30" s="88"/>
      <c r="BZ30" s="95"/>
      <c r="CA30" s="88"/>
      <c r="CB30" s="99"/>
      <c r="CC30" s="99"/>
      <c r="CD30" s="99"/>
      <c r="CE30" s="99"/>
      <c r="CF30" s="99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 t="s">
        <v>213</v>
      </c>
      <c r="DD30" s="88">
        <v>20308975</v>
      </c>
      <c r="DE30" s="88" t="s">
        <v>213</v>
      </c>
      <c r="DF30" s="98" t="s">
        <v>225</v>
      </c>
      <c r="DG30" s="88" t="s">
        <v>449</v>
      </c>
      <c r="DH30" s="100">
        <v>1</v>
      </c>
      <c r="DI30" s="98" t="s">
        <v>450</v>
      </c>
      <c r="DJ30" s="98"/>
      <c r="DK30" s="88">
        <v>3112599243</v>
      </c>
      <c r="DL30" s="88"/>
      <c r="DM30" s="88" t="s">
        <v>451</v>
      </c>
      <c r="DN30" s="98" t="s">
        <v>621</v>
      </c>
      <c r="DO30" s="98" t="s">
        <v>219</v>
      </c>
      <c r="DP30" s="88">
        <v>25175</v>
      </c>
      <c r="DQ30" s="88" t="s">
        <v>449</v>
      </c>
      <c r="DR30" s="88">
        <v>20308975</v>
      </c>
      <c r="DS30" s="98" t="s">
        <v>625</v>
      </c>
      <c r="DT30" s="98" t="s">
        <v>568</v>
      </c>
      <c r="DU30" s="98" t="s">
        <v>271</v>
      </c>
      <c r="DV30" s="102">
        <v>451770017247</v>
      </c>
      <c r="DW30" s="98">
        <v>10</v>
      </c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98">
        <v>900050392</v>
      </c>
      <c r="GT30" s="135" t="s">
        <v>689</v>
      </c>
      <c r="GU30" s="98" t="s">
        <v>452</v>
      </c>
      <c r="GV30" s="98" t="s">
        <v>453</v>
      </c>
      <c r="GW30" s="98"/>
      <c r="GX30" s="98">
        <v>3188271415</v>
      </c>
      <c r="GY30" s="98" t="s">
        <v>454</v>
      </c>
      <c r="GZ30" s="135" t="s">
        <v>689</v>
      </c>
      <c r="HA30" s="98">
        <v>900050392</v>
      </c>
      <c r="HB30" s="98" t="s">
        <v>625</v>
      </c>
      <c r="HC30" s="98" t="s">
        <v>369</v>
      </c>
      <c r="HD30" s="98" t="s">
        <v>313</v>
      </c>
      <c r="HE30" s="98">
        <v>68824014161</v>
      </c>
      <c r="HF30" s="98" t="s">
        <v>315</v>
      </c>
      <c r="HG30" s="98" t="s">
        <v>274</v>
      </c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  <c r="IG30" s="88"/>
      <c r="IH30" s="88"/>
      <c r="II30" s="88"/>
      <c r="IJ30" s="88"/>
      <c r="IK30" s="88"/>
      <c r="IL30" s="88"/>
      <c r="IM30" s="88"/>
      <c r="IN30" s="88"/>
      <c r="IO30" s="88" t="s">
        <v>656</v>
      </c>
      <c r="IP30" s="88"/>
      <c r="IQ30" s="88"/>
    </row>
    <row r="31" spans="1:251" s="37" customFormat="1" ht="15.75" customHeight="1" thickBot="1" x14ac:dyDescent="0.3">
      <c r="A31" s="84" t="s">
        <v>552</v>
      </c>
      <c r="B31" s="85" t="s">
        <v>553</v>
      </c>
      <c r="C31" s="86">
        <v>56345</v>
      </c>
      <c r="D31" s="87">
        <v>57383</v>
      </c>
      <c r="E31" s="88" t="s">
        <v>629</v>
      </c>
      <c r="F31" s="88" t="s">
        <v>629</v>
      </c>
      <c r="G31" s="88" t="s">
        <v>629</v>
      </c>
      <c r="H31" s="88" t="s">
        <v>629</v>
      </c>
      <c r="I31" s="103"/>
      <c r="J31" s="88" t="s">
        <v>231</v>
      </c>
      <c r="K31" s="88" t="s">
        <v>619</v>
      </c>
      <c r="L31" s="88">
        <v>10078177</v>
      </c>
      <c r="M31" s="88" t="s">
        <v>232</v>
      </c>
      <c r="N31" s="88" t="s">
        <v>629</v>
      </c>
      <c r="O31" s="88" t="s">
        <v>630</v>
      </c>
      <c r="P31" s="88" t="s">
        <v>623</v>
      </c>
      <c r="Q31" s="89"/>
      <c r="R31" s="88"/>
      <c r="S31" s="88"/>
      <c r="T31" s="88" t="s">
        <v>213</v>
      </c>
      <c r="U31" s="88" t="s">
        <v>214</v>
      </c>
      <c r="V31" s="88">
        <v>52602552</v>
      </c>
      <c r="W31" s="88" t="s">
        <v>554</v>
      </c>
      <c r="X31" s="90">
        <v>991159</v>
      </c>
      <c r="Y31" s="88">
        <v>0</v>
      </c>
      <c r="Z31" s="90">
        <v>200900</v>
      </c>
      <c r="AA31" s="88">
        <v>0</v>
      </c>
      <c r="AB31" s="88">
        <v>0</v>
      </c>
      <c r="AC31" s="91">
        <f t="shared" si="0"/>
        <v>1192059</v>
      </c>
      <c r="AD31" s="88" t="s">
        <v>216</v>
      </c>
      <c r="AE31" s="88" t="s">
        <v>217</v>
      </c>
      <c r="AF31" s="104">
        <v>0.08</v>
      </c>
      <c r="AG31" s="88">
        <v>0</v>
      </c>
      <c r="AH31" s="90">
        <v>68232</v>
      </c>
      <c r="AI31" s="88">
        <v>0</v>
      </c>
      <c r="AJ31" s="88">
        <v>0</v>
      </c>
      <c r="AK31" s="88">
        <v>2.5</v>
      </c>
      <c r="AL31" s="90">
        <v>26346</v>
      </c>
      <c r="AM31" s="104">
        <v>0.08</v>
      </c>
      <c r="AN31" s="93">
        <f t="shared" si="1"/>
        <v>95364.72</v>
      </c>
      <c r="AO31" s="88">
        <v>0</v>
      </c>
      <c r="AP31" s="88">
        <v>0</v>
      </c>
      <c r="AQ31" s="88">
        <v>0</v>
      </c>
      <c r="AR31" s="88">
        <v>0</v>
      </c>
      <c r="AS31" s="88" t="s">
        <v>218</v>
      </c>
      <c r="AT31" s="88" t="s">
        <v>668</v>
      </c>
      <c r="AU31" s="88" t="s">
        <v>219</v>
      </c>
      <c r="AV31" s="88">
        <v>25175</v>
      </c>
      <c r="AW31" s="88"/>
      <c r="AX31" s="88"/>
      <c r="AY31" s="88"/>
      <c r="AZ31" s="95" t="s">
        <v>555</v>
      </c>
      <c r="BA31" s="88" t="s">
        <v>556</v>
      </c>
      <c r="BB31" s="88"/>
      <c r="BC31" s="88">
        <v>3193324633</v>
      </c>
      <c r="BD31" s="88" t="s">
        <v>734</v>
      </c>
      <c r="BE31" s="88" t="s">
        <v>219</v>
      </c>
      <c r="BF31" s="88" t="s">
        <v>621</v>
      </c>
      <c r="BG31" s="95" t="s">
        <v>239</v>
      </c>
      <c r="BH31" s="96">
        <v>45078</v>
      </c>
      <c r="BI31" s="96">
        <v>45442</v>
      </c>
      <c r="BJ31" s="96"/>
      <c r="BK31" s="89">
        <v>45292</v>
      </c>
      <c r="BL31" s="89">
        <v>45292</v>
      </c>
      <c r="BM31" s="88" t="s">
        <v>213</v>
      </c>
      <c r="BN31" s="88" t="s">
        <v>622</v>
      </c>
      <c r="BO31" s="88">
        <v>80539202</v>
      </c>
      <c r="BP31" s="136" t="s">
        <v>557</v>
      </c>
      <c r="BQ31" s="88">
        <v>25175</v>
      </c>
      <c r="BR31" s="88" t="s">
        <v>558</v>
      </c>
      <c r="BS31" s="88" t="s">
        <v>219</v>
      </c>
      <c r="BT31" s="88">
        <v>3212619765</v>
      </c>
      <c r="BU31" s="88"/>
      <c r="BV31" s="88" t="s">
        <v>559</v>
      </c>
      <c r="BW31" s="88"/>
      <c r="BX31" s="88"/>
      <c r="BY31" s="88"/>
      <c r="BZ31" s="95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 t="s">
        <v>213</v>
      </c>
      <c r="DD31" s="88">
        <v>79878873</v>
      </c>
      <c r="DE31" s="88" t="s">
        <v>213</v>
      </c>
      <c r="DF31" s="88" t="s">
        <v>225</v>
      </c>
      <c r="DG31" s="88" t="s">
        <v>560</v>
      </c>
      <c r="DH31" s="132">
        <v>1</v>
      </c>
      <c r="DI31" s="88" t="s">
        <v>561</v>
      </c>
      <c r="DJ31" s="88"/>
      <c r="DK31" s="101" t="s">
        <v>562</v>
      </c>
      <c r="DL31" s="88"/>
      <c r="DM31" s="88" t="s">
        <v>563</v>
      </c>
      <c r="DN31" s="88" t="s">
        <v>621</v>
      </c>
      <c r="DO31" s="88" t="s">
        <v>219</v>
      </c>
      <c r="DP31" s="88">
        <v>25175</v>
      </c>
      <c r="DQ31" s="88" t="s">
        <v>560</v>
      </c>
      <c r="DR31" s="88">
        <v>79878873</v>
      </c>
      <c r="DS31" s="88" t="s">
        <v>625</v>
      </c>
      <c r="DT31" s="88" t="s">
        <v>369</v>
      </c>
      <c r="DU31" s="88" t="s">
        <v>271</v>
      </c>
      <c r="DV31" s="133">
        <v>17828850041</v>
      </c>
      <c r="DW31" s="88">
        <v>10</v>
      </c>
      <c r="DX31" s="88"/>
      <c r="DY31" s="88"/>
      <c r="DZ31" s="88"/>
      <c r="EA31" s="88"/>
      <c r="EB31" s="88"/>
      <c r="EC31" s="88"/>
      <c r="ED31" s="88"/>
      <c r="EE31" s="88"/>
      <c r="EF31" s="88"/>
      <c r="EG31" s="88"/>
      <c r="EH31" s="88"/>
      <c r="EI31" s="88"/>
      <c r="EJ31" s="88"/>
      <c r="EK31" s="88"/>
      <c r="EL31" s="88"/>
      <c r="EM31" s="88"/>
      <c r="EN31" s="88"/>
      <c r="EO31" s="88"/>
      <c r="EP31" s="88"/>
      <c r="EQ31" s="88"/>
      <c r="ER31" s="88"/>
      <c r="ES31" s="88"/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  <c r="FE31" s="88"/>
      <c r="FF31" s="88"/>
      <c r="FG31" s="88"/>
      <c r="FH31" s="88"/>
      <c r="FI31" s="88"/>
      <c r="FJ31" s="88"/>
      <c r="FK31" s="88"/>
      <c r="FL31" s="88"/>
      <c r="FM31" s="88"/>
      <c r="FN31" s="88"/>
      <c r="FO31" s="88"/>
      <c r="FP31" s="88"/>
      <c r="FQ31" s="88"/>
      <c r="FR31" s="88"/>
      <c r="FS31" s="88"/>
      <c r="FT31" s="88"/>
      <c r="FU31" s="88"/>
      <c r="FV31" s="88"/>
      <c r="FW31" s="88"/>
      <c r="FX31" s="88"/>
      <c r="FY31" s="88"/>
      <c r="FZ31" s="88"/>
      <c r="GA31" s="88"/>
      <c r="GB31" s="88"/>
      <c r="GC31" s="88"/>
      <c r="GD31" s="88"/>
      <c r="GE31" s="88"/>
      <c r="GF31" s="88"/>
      <c r="GG31" s="88"/>
      <c r="GH31" s="88"/>
      <c r="GI31" s="88"/>
      <c r="GJ31" s="88"/>
      <c r="GK31" s="88"/>
      <c r="GL31" s="88"/>
      <c r="GM31" s="88"/>
      <c r="GN31" s="88"/>
      <c r="GO31" s="88"/>
      <c r="GP31" s="88"/>
      <c r="GQ31" s="88"/>
      <c r="GR31" s="88"/>
      <c r="GS31" s="88">
        <v>900797447</v>
      </c>
      <c r="GT31" s="88" t="s">
        <v>564</v>
      </c>
      <c r="GU31" s="88" t="s">
        <v>565</v>
      </c>
      <c r="GV31" s="88" t="s">
        <v>566</v>
      </c>
      <c r="GW31" s="88"/>
      <c r="GX31" s="88">
        <v>3165356979</v>
      </c>
      <c r="GY31" s="88" t="s">
        <v>567</v>
      </c>
      <c r="GZ31" s="88" t="s">
        <v>564</v>
      </c>
      <c r="HA31" s="88">
        <v>900797477</v>
      </c>
      <c r="HB31" s="88" t="s">
        <v>625</v>
      </c>
      <c r="HC31" s="88" t="s">
        <v>568</v>
      </c>
      <c r="HD31" s="88" t="s">
        <v>271</v>
      </c>
      <c r="HE31" s="88" t="s">
        <v>569</v>
      </c>
      <c r="HF31" s="88" t="s">
        <v>273</v>
      </c>
      <c r="HG31" s="88" t="s">
        <v>274</v>
      </c>
      <c r="HH31" s="88"/>
      <c r="HI31" s="88"/>
      <c r="HJ31" s="88"/>
      <c r="HK31" s="88"/>
      <c r="HL31" s="88"/>
      <c r="HM31" s="88"/>
      <c r="HN31" s="88"/>
      <c r="HO31" s="88"/>
      <c r="HP31" s="88"/>
      <c r="HQ31" s="88"/>
      <c r="HR31" s="88"/>
      <c r="HS31" s="88"/>
      <c r="HT31" s="88"/>
      <c r="HU31" s="88"/>
      <c r="HV31" s="88"/>
      <c r="HW31" s="88"/>
      <c r="HX31" s="88"/>
      <c r="HY31" s="88"/>
      <c r="HZ31" s="88"/>
      <c r="IA31" s="88"/>
      <c r="IB31" s="88"/>
      <c r="IC31" s="88"/>
      <c r="ID31" s="88"/>
      <c r="IE31" s="88"/>
      <c r="IF31" s="88"/>
      <c r="IG31" s="88"/>
      <c r="IH31" s="88"/>
      <c r="II31" s="88"/>
      <c r="IJ31" s="88"/>
      <c r="IK31" s="88"/>
      <c r="IL31" s="88"/>
      <c r="IM31" s="88"/>
      <c r="IN31" s="88"/>
      <c r="IO31" s="136"/>
      <c r="IP31" s="88"/>
      <c r="IQ31" s="88"/>
    </row>
    <row r="32" spans="1:251" s="37" customFormat="1" ht="15.75" thickBot="1" x14ac:dyDescent="0.3">
      <c r="A32" s="84" t="s">
        <v>412</v>
      </c>
      <c r="B32" s="85" t="s">
        <v>413</v>
      </c>
      <c r="C32" s="86">
        <v>56330</v>
      </c>
      <c r="D32" s="87">
        <v>57368</v>
      </c>
      <c r="E32" s="88" t="s">
        <v>629</v>
      </c>
      <c r="F32" s="88" t="s">
        <v>629</v>
      </c>
      <c r="G32" s="88" t="s">
        <v>629</v>
      </c>
      <c r="H32" s="88" t="s">
        <v>629</v>
      </c>
      <c r="I32" s="103"/>
      <c r="J32" s="88" t="s">
        <v>231</v>
      </c>
      <c r="K32" s="88" t="s">
        <v>619</v>
      </c>
      <c r="L32" s="88">
        <v>10078162</v>
      </c>
      <c r="M32" s="88" t="s">
        <v>232</v>
      </c>
      <c r="N32" s="88" t="s">
        <v>629</v>
      </c>
      <c r="O32" s="88" t="s">
        <v>630</v>
      </c>
      <c r="P32" s="88" t="s">
        <v>623</v>
      </c>
      <c r="Q32" s="89"/>
      <c r="R32" s="88"/>
      <c r="S32" s="88"/>
      <c r="T32" s="88" t="s">
        <v>213</v>
      </c>
      <c r="U32" s="88" t="s">
        <v>214</v>
      </c>
      <c r="V32" s="88">
        <v>17081970</v>
      </c>
      <c r="W32" s="88" t="s">
        <v>414</v>
      </c>
      <c r="X32" s="90">
        <v>1551866</v>
      </c>
      <c r="Y32" s="88">
        <v>0</v>
      </c>
      <c r="Z32" s="90">
        <v>420077</v>
      </c>
      <c r="AA32" s="88">
        <v>0</v>
      </c>
      <c r="AB32" s="88">
        <v>0</v>
      </c>
      <c r="AC32" s="91">
        <f t="shared" si="0"/>
        <v>1971943</v>
      </c>
      <c r="AD32" s="88" t="s">
        <v>255</v>
      </c>
      <c r="AE32" s="88" t="s">
        <v>217</v>
      </c>
      <c r="AF32" s="104">
        <v>0.08</v>
      </c>
      <c r="AG32" s="88">
        <v>0</v>
      </c>
      <c r="AH32" s="90">
        <v>124149</v>
      </c>
      <c r="AI32" s="88">
        <v>0</v>
      </c>
      <c r="AJ32" s="88">
        <v>0</v>
      </c>
      <c r="AK32" s="88">
        <v>2.5</v>
      </c>
      <c r="AL32" s="90">
        <v>49299</v>
      </c>
      <c r="AM32" s="104">
        <v>0.08</v>
      </c>
      <c r="AN32" s="93">
        <f t="shared" si="1"/>
        <v>157755.44</v>
      </c>
      <c r="AO32" s="88">
        <v>0</v>
      </c>
      <c r="AP32" s="88">
        <v>0</v>
      </c>
      <c r="AQ32" s="88">
        <v>0</v>
      </c>
      <c r="AR32" s="88">
        <v>0</v>
      </c>
      <c r="AS32" s="88" t="s">
        <v>218</v>
      </c>
      <c r="AT32" s="88" t="s">
        <v>667</v>
      </c>
      <c r="AU32" s="88" t="s">
        <v>219</v>
      </c>
      <c r="AV32" s="88">
        <v>25175</v>
      </c>
      <c r="AW32" s="88"/>
      <c r="AX32" s="88"/>
      <c r="AY32" s="88"/>
      <c r="AZ32" s="94" t="s">
        <v>415</v>
      </c>
      <c r="BA32" s="88" t="s">
        <v>416</v>
      </c>
      <c r="BB32" s="88"/>
      <c r="BC32" s="88">
        <v>3115615846</v>
      </c>
      <c r="BD32" s="88" t="s">
        <v>667</v>
      </c>
      <c r="BE32" s="88" t="s">
        <v>219</v>
      </c>
      <c r="BF32" s="88" t="s">
        <v>621</v>
      </c>
      <c r="BG32" s="95" t="s">
        <v>239</v>
      </c>
      <c r="BH32" s="96">
        <v>44866</v>
      </c>
      <c r="BI32" s="106">
        <v>45595</v>
      </c>
      <c r="BJ32" s="106"/>
      <c r="BK32" s="89">
        <v>45292</v>
      </c>
      <c r="BL32" s="89">
        <v>45292</v>
      </c>
      <c r="BM32" s="97"/>
      <c r="BN32" s="97"/>
      <c r="BO32" s="97"/>
      <c r="BP32" s="97"/>
      <c r="BQ32" s="98"/>
      <c r="BR32" s="98"/>
      <c r="BS32" s="98"/>
      <c r="BT32" s="97"/>
      <c r="BU32" s="97"/>
      <c r="BV32" s="97"/>
      <c r="BW32" s="88"/>
      <c r="BX32" s="88"/>
      <c r="BY32" s="88"/>
      <c r="BZ32" s="95"/>
      <c r="CA32" s="88"/>
      <c r="CB32" s="99"/>
      <c r="CC32" s="99"/>
      <c r="CD32" s="99"/>
      <c r="CE32" s="99"/>
      <c r="CF32" s="99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 t="s">
        <v>213</v>
      </c>
      <c r="DD32" s="88">
        <v>19137362</v>
      </c>
      <c r="DE32" s="88" t="s">
        <v>213</v>
      </c>
      <c r="DF32" s="98" t="s">
        <v>225</v>
      </c>
      <c r="DG32" s="88" t="s">
        <v>387</v>
      </c>
      <c r="DH32" s="100">
        <v>1</v>
      </c>
      <c r="DI32" s="134" t="s">
        <v>724</v>
      </c>
      <c r="DJ32" s="98"/>
      <c r="DK32" s="88">
        <v>19543090148</v>
      </c>
      <c r="DL32" s="88"/>
      <c r="DM32" s="88" t="s">
        <v>388</v>
      </c>
      <c r="DN32" s="98" t="s">
        <v>621</v>
      </c>
      <c r="DO32" s="98" t="s">
        <v>245</v>
      </c>
      <c r="DP32" s="88">
        <v>11001</v>
      </c>
      <c r="DQ32" s="88" t="s">
        <v>387</v>
      </c>
      <c r="DR32" s="88">
        <v>19137362</v>
      </c>
      <c r="DS32" s="98" t="s">
        <v>625</v>
      </c>
      <c r="DT32" s="98" t="s">
        <v>568</v>
      </c>
      <c r="DU32" s="98" t="s">
        <v>271</v>
      </c>
      <c r="DV32" s="102">
        <v>4300147008</v>
      </c>
      <c r="DW32" s="98">
        <v>10</v>
      </c>
      <c r="DX32" s="88"/>
      <c r="DY32" s="88"/>
      <c r="DZ32" s="88"/>
      <c r="EA32" s="88"/>
      <c r="EB32" s="88"/>
      <c r="EC32" s="88"/>
      <c r="ED32" s="88"/>
      <c r="EE32" s="88"/>
      <c r="EF32" s="88"/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  <c r="FE32" s="88"/>
      <c r="FF32" s="88"/>
      <c r="FG32" s="88"/>
      <c r="FH32" s="88"/>
      <c r="FI32" s="88"/>
      <c r="FJ32" s="88"/>
      <c r="FK32" s="88"/>
      <c r="FL32" s="88"/>
      <c r="FM32" s="88"/>
      <c r="FN32" s="88"/>
      <c r="FO32" s="88"/>
      <c r="FP32" s="88"/>
      <c r="FQ32" s="88"/>
      <c r="FR32" s="88"/>
      <c r="FS32" s="88"/>
      <c r="FT32" s="88"/>
      <c r="FU32" s="88"/>
      <c r="FV32" s="88"/>
      <c r="FW32" s="88"/>
      <c r="FX32" s="88"/>
      <c r="FY32" s="88"/>
      <c r="FZ32" s="88"/>
      <c r="GA32" s="88"/>
      <c r="GB32" s="88"/>
      <c r="GC32" s="88"/>
      <c r="GD32" s="88"/>
      <c r="GE32" s="88"/>
      <c r="GF32" s="88"/>
      <c r="GG32" s="88"/>
      <c r="GH32" s="88"/>
      <c r="GI32" s="88"/>
      <c r="GJ32" s="88"/>
      <c r="GK32" s="88"/>
      <c r="GL32" s="88"/>
      <c r="GM32" s="88"/>
      <c r="GN32" s="88"/>
      <c r="GO32" s="88"/>
      <c r="GP32" s="88"/>
      <c r="GQ32" s="88"/>
      <c r="GR32" s="88"/>
      <c r="GS32" s="98">
        <v>901358382</v>
      </c>
      <c r="GT32" s="135" t="s">
        <v>694</v>
      </c>
      <c r="GU32" s="98" t="s">
        <v>265</v>
      </c>
      <c r="GV32" s="98" t="s">
        <v>266</v>
      </c>
      <c r="GW32" s="98"/>
      <c r="GX32" s="98" t="s">
        <v>267</v>
      </c>
      <c r="GY32" s="98" t="s">
        <v>268</v>
      </c>
      <c r="GZ32" s="135" t="s">
        <v>694</v>
      </c>
      <c r="HA32" s="98">
        <v>901358382</v>
      </c>
      <c r="HB32" s="98" t="s">
        <v>625</v>
      </c>
      <c r="HC32" s="98" t="s">
        <v>270</v>
      </c>
      <c r="HD32" s="98" t="s">
        <v>271</v>
      </c>
      <c r="HE32" s="98" t="s">
        <v>272</v>
      </c>
      <c r="HF32" s="98" t="s">
        <v>273</v>
      </c>
      <c r="HG32" s="98" t="s">
        <v>274</v>
      </c>
      <c r="HH32" s="88"/>
      <c r="HI32" s="88"/>
      <c r="HJ32" s="88"/>
      <c r="HK32" s="88"/>
      <c r="HL32" s="88"/>
      <c r="HM32" s="88"/>
      <c r="HN32" s="88"/>
      <c r="HO32" s="88"/>
      <c r="HP32" s="88"/>
      <c r="HQ32" s="88"/>
      <c r="HR32" s="88"/>
      <c r="HS32" s="88"/>
      <c r="HT32" s="88"/>
      <c r="HU32" s="88"/>
      <c r="HV32" s="88"/>
      <c r="HW32" s="88"/>
      <c r="HX32" s="88"/>
      <c r="HY32" s="88"/>
      <c r="HZ32" s="88"/>
      <c r="IA32" s="88"/>
      <c r="IB32" s="88"/>
      <c r="IC32" s="88"/>
      <c r="ID32" s="88"/>
      <c r="IE32" s="88"/>
      <c r="IF32" s="88"/>
      <c r="IG32" s="88"/>
      <c r="IH32" s="88"/>
      <c r="II32" s="88"/>
      <c r="IJ32" s="88"/>
      <c r="IK32" s="88"/>
      <c r="IL32" s="88"/>
      <c r="IM32" s="88"/>
      <c r="IN32" s="88"/>
      <c r="IO32" s="88"/>
      <c r="IP32" s="88"/>
      <c r="IQ32" s="88"/>
    </row>
    <row r="33" spans="1:251" s="37" customFormat="1" ht="15.75" thickBot="1" x14ac:dyDescent="0.3">
      <c r="A33" s="84" t="s">
        <v>417</v>
      </c>
      <c r="B33" s="85" t="s">
        <v>418</v>
      </c>
      <c r="C33" s="86">
        <v>56331</v>
      </c>
      <c r="D33" s="87">
        <v>57369</v>
      </c>
      <c r="E33" s="88" t="s">
        <v>629</v>
      </c>
      <c r="F33" s="88" t="s">
        <v>629</v>
      </c>
      <c r="G33" s="88" t="s">
        <v>629</v>
      </c>
      <c r="H33" s="88" t="s">
        <v>629</v>
      </c>
      <c r="I33" s="103"/>
      <c r="J33" s="88" t="s">
        <v>290</v>
      </c>
      <c r="K33" s="88" t="s">
        <v>619</v>
      </c>
      <c r="L33" s="88">
        <v>10078163</v>
      </c>
      <c r="M33" s="88" t="s">
        <v>232</v>
      </c>
      <c r="N33" s="88" t="s">
        <v>629</v>
      </c>
      <c r="O33" s="88" t="s">
        <v>630</v>
      </c>
      <c r="P33" s="88" t="s">
        <v>623</v>
      </c>
      <c r="Q33" s="89"/>
      <c r="R33" s="88"/>
      <c r="S33" s="88"/>
      <c r="T33" s="88" t="s">
        <v>213</v>
      </c>
      <c r="U33" s="88" t="s">
        <v>214</v>
      </c>
      <c r="V33" s="88">
        <v>20794615</v>
      </c>
      <c r="W33" s="88" t="s">
        <v>419</v>
      </c>
      <c r="X33" s="90">
        <v>1593900</v>
      </c>
      <c r="Y33" s="88">
        <v>0</v>
      </c>
      <c r="Z33" s="90">
        <v>386100</v>
      </c>
      <c r="AA33" s="88">
        <v>0</v>
      </c>
      <c r="AB33" s="88">
        <v>0</v>
      </c>
      <c r="AC33" s="91">
        <f t="shared" si="0"/>
        <v>1980000</v>
      </c>
      <c r="AD33" s="88" t="s">
        <v>216</v>
      </c>
      <c r="AE33" s="88" t="s">
        <v>217</v>
      </c>
      <c r="AF33" s="104">
        <v>0.08</v>
      </c>
      <c r="AG33" s="88">
        <v>0</v>
      </c>
      <c r="AH33" s="90">
        <v>158400</v>
      </c>
      <c r="AI33" s="88">
        <v>0</v>
      </c>
      <c r="AJ33" s="88">
        <v>0</v>
      </c>
      <c r="AK33" s="88">
        <v>2.5</v>
      </c>
      <c r="AL33" s="90">
        <v>49501</v>
      </c>
      <c r="AM33" s="104">
        <v>0.08</v>
      </c>
      <c r="AN33" s="93">
        <f t="shared" si="1"/>
        <v>158400</v>
      </c>
      <c r="AO33" s="88">
        <v>0</v>
      </c>
      <c r="AP33" s="88">
        <v>0</v>
      </c>
      <c r="AQ33" s="88">
        <v>0</v>
      </c>
      <c r="AR33" s="88">
        <v>0</v>
      </c>
      <c r="AS33" s="88" t="s">
        <v>218</v>
      </c>
      <c r="AT33" s="88" t="s">
        <v>679</v>
      </c>
      <c r="AU33" s="88" t="s">
        <v>219</v>
      </c>
      <c r="AV33" s="88">
        <v>25175</v>
      </c>
      <c r="AW33" s="88"/>
      <c r="AX33" s="88"/>
      <c r="AY33" s="88"/>
      <c r="AZ33" s="94" t="s">
        <v>420</v>
      </c>
      <c r="BA33" s="88" t="s">
        <v>421</v>
      </c>
      <c r="BB33" s="88"/>
      <c r="BC33" s="88">
        <v>3112071580</v>
      </c>
      <c r="BD33" s="88" t="s">
        <v>422</v>
      </c>
      <c r="BE33" s="88" t="s">
        <v>219</v>
      </c>
      <c r="BF33" s="88" t="s">
        <v>621</v>
      </c>
      <c r="BG33" s="95" t="s">
        <v>239</v>
      </c>
      <c r="BH33" s="96">
        <v>44896</v>
      </c>
      <c r="BI33" s="106">
        <v>45626</v>
      </c>
      <c r="BJ33" s="106"/>
      <c r="BK33" s="89">
        <v>45292</v>
      </c>
      <c r="BL33" s="89">
        <v>45292</v>
      </c>
      <c r="BM33" s="97" t="s">
        <v>213</v>
      </c>
      <c r="BN33" s="97" t="s">
        <v>622</v>
      </c>
      <c r="BO33" s="97">
        <v>52261569</v>
      </c>
      <c r="BP33" s="97" t="s">
        <v>423</v>
      </c>
      <c r="BQ33" s="98">
        <v>11001</v>
      </c>
      <c r="BR33" s="98" t="s">
        <v>424</v>
      </c>
      <c r="BS33" s="98" t="s">
        <v>245</v>
      </c>
      <c r="BT33" s="97">
        <v>3118542696</v>
      </c>
      <c r="BU33" s="97"/>
      <c r="BV33" s="97" t="s">
        <v>425</v>
      </c>
      <c r="BW33" s="88"/>
      <c r="BX33" s="88"/>
      <c r="BY33" s="88"/>
      <c r="BZ33" s="95"/>
      <c r="CA33" s="88"/>
      <c r="CB33" s="99"/>
      <c r="CC33" s="99"/>
      <c r="CD33" s="99"/>
      <c r="CE33" s="99"/>
      <c r="CF33" s="99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 t="s">
        <v>213</v>
      </c>
      <c r="DD33" s="88">
        <v>79547779</v>
      </c>
      <c r="DE33" s="88" t="s">
        <v>213</v>
      </c>
      <c r="DF33" s="98" t="s">
        <v>225</v>
      </c>
      <c r="DG33" s="88" t="s">
        <v>323</v>
      </c>
      <c r="DH33" s="100">
        <v>1</v>
      </c>
      <c r="DI33" s="107" t="s">
        <v>720</v>
      </c>
      <c r="DJ33" s="98"/>
      <c r="DK33" s="101" t="s">
        <v>324</v>
      </c>
      <c r="DL33" s="88"/>
      <c r="DM33" s="88" t="s">
        <v>325</v>
      </c>
      <c r="DN33" s="98" t="s">
        <v>621</v>
      </c>
      <c r="DO33" s="98" t="s">
        <v>245</v>
      </c>
      <c r="DP33" s="88">
        <v>11001</v>
      </c>
      <c r="DQ33" s="88" t="s">
        <v>323</v>
      </c>
      <c r="DR33" s="88">
        <v>79547779</v>
      </c>
      <c r="DS33" s="98" t="s">
        <v>625</v>
      </c>
      <c r="DT33" s="98" t="s">
        <v>568</v>
      </c>
      <c r="DU33" s="98" t="s">
        <v>271</v>
      </c>
      <c r="DV33" s="102">
        <v>540600011709</v>
      </c>
      <c r="DW33" s="98">
        <v>10</v>
      </c>
      <c r="DX33" s="88"/>
      <c r="DY33" s="88"/>
      <c r="DZ33" s="88"/>
      <c r="EA33" s="88"/>
      <c r="EB33" s="88"/>
      <c r="EC33" s="88"/>
      <c r="ED33" s="88"/>
      <c r="EE33" s="88"/>
      <c r="EF33" s="88"/>
      <c r="EG33" s="88"/>
      <c r="EH33" s="88"/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8"/>
      <c r="EW33" s="88"/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8"/>
      <c r="FL33" s="88"/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8"/>
      <c r="GA33" s="88"/>
      <c r="GB33" s="88"/>
      <c r="GC33" s="88"/>
      <c r="GD33" s="88"/>
      <c r="GE33" s="88"/>
      <c r="GF33" s="88"/>
      <c r="GG33" s="88"/>
      <c r="GH33" s="88"/>
      <c r="GI33" s="88"/>
      <c r="GJ33" s="88"/>
      <c r="GK33" s="88"/>
      <c r="GL33" s="88"/>
      <c r="GM33" s="88"/>
      <c r="GN33" s="88"/>
      <c r="GO33" s="88"/>
      <c r="GP33" s="88"/>
      <c r="GQ33" s="88"/>
      <c r="GR33" s="88"/>
      <c r="GS33" s="98">
        <v>901067878</v>
      </c>
      <c r="GT33" s="135" t="s">
        <v>691</v>
      </c>
      <c r="GU33" s="98" t="s">
        <v>426</v>
      </c>
      <c r="GV33" s="98" t="s">
        <v>427</v>
      </c>
      <c r="GW33" s="98"/>
      <c r="GX33" s="98">
        <v>3114443109</v>
      </c>
      <c r="GY33" s="98" t="s">
        <v>428</v>
      </c>
      <c r="GZ33" s="135" t="s">
        <v>691</v>
      </c>
      <c r="HA33" s="98">
        <v>901067878</v>
      </c>
      <c r="HB33" s="98" t="s">
        <v>625</v>
      </c>
      <c r="HC33" s="98" t="s">
        <v>270</v>
      </c>
      <c r="HD33" s="98" t="s">
        <v>313</v>
      </c>
      <c r="HE33" s="102">
        <v>478369999238</v>
      </c>
      <c r="HF33" s="98" t="s">
        <v>315</v>
      </c>
      <c r="HG33" s="98" t="s">
        <v>274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8"/>
      <c r="HV33" s="88"/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8"/>
      <c r="IK33" s="88"/>
      <c r="IL33" s="88"/>
      <c r="IM33" s="88"/>
      <c r="IN33" s="88"/>
      <c r="IO33" s="88"/>
      <c r="IP33" s="88"/>
      <c r="IQ33" s="88"/>
    </row>
    <row r="34" spans="1:251" s="37" customFormat="1" ht="15.75" thickBot="1" x14ac:dyDescent="0.3">
      <c r="A34" s="110" t="s">
        <v>481</v>
      </c>
      <c r="B34" s="85" t="s">
        <v>482</v>
      </c>
      <c r="C34" s="86">
        <v>56338</v>
      </c>
      <c r="D34" s="87">
        <v>57376</v>
      </c>
      <c r="E34" s="88" t="s">
        <v>629</v>
      </c>
      <c r="F34" s="88" t="s">
        <v>629</v>
      </c>
      <c r="G34" s="88" t="s">
        <v>629</v>
      </c>
      <c r="H34" s="88" t="s">
        <v>629</v>
      </c>
      <c r="I34" s="103"/>
      <c r="J34" s="88" t="s">
        <v>231</v>
      </c>
      <c r="K34" s="88" t="s">
        <v>619</v>
      </c>
      <c r="L34" s="88">
        <v>10078170</v>
      </c>
      <c r="M34" s="88" t="s">
        <v>232</v>
      </c>
      <c r="N34" s="88" t="s">
        <v>629</v>
      </c>
      <c r="O34" s="88" t="s">
        <v>630</v>
      </c>
      <c r="P34" s="88" t="s">
        <v>623</v>
      </c>
      <c r="Q34" s="89"/>
      <c r="R34" s="88"/>
      <c r="S34" s="88"/>
      <c r="T34" s="88" t="s">
        <v>213</v>
      </c>
      <c r="U34" s="88" t="s">
        <v>214</v>
      </c>
      <c r="V34" s="88">
        <v>79779063</v>
      </c>
      <c r="W34" s="88" t="s">
        <v>483</v>
      </c>
      <c r="X34" s="90">
        <v>1502669</v>
      </c>
      <c r="Y34" s="88">
        <v>0</v>
      </c>
      <c r="Z34" s="90">
        <v>409000</v>
      </c>
      <c r="AA34" s="88">
        <v>0</v>
      </c>
      <c r="AB34" s="88">
        <v>0</v>
      </c>
      <c r="AC34" s="91">
        <f t="shared" si="0"/>
        <v>1911669</v>
      </c>
      <c r="AD34" s="88" t="s">
        <v>255</v>
      </c>
      <c r="AE34" s="88" t="s">
        <v>217</v>
      </c>
      <c r="AF34" s="104">
        <v>0.08</v>
      </c>
      <c r="AG34" s="88">
        <v>0</v>
      </c>
      <c r="AH34" s="90">
        <v>152934</v>
      </c>
      <c r="AI34" s="88">
        <v>0</v>
      </c>
      <c r="AJ34" s="88">
        <v>0</v>
      </c>
      <c r="AK34" s="88">
        <v>2.5</v>
      </c>
      <c r="AL34" s="90">
        <v>47792</v>
      </c>
      <c r="AM34" s="104">
        <v>0.08</v>
      </c>
      <c r="AN34" s="93">
        <f t="shared" si="1"/>
        <v>152933.51999999999</v>
      </c>
      <c r="AO34" s="88">
        <v>0</v>
      </c>
      <c r="AP34" s="88">
        <v>0</v>
      </c>
      <c r="AQ34" s="88">
        <v>0</v>
      </c>
      <c r="AR34" s="88">
        <v>0</v>
      </c>
      <c r="AS34" s="88" t="s">
        <v>218</v>
      </c>
      <c r="AT34" s="88" t="s">
        <v>643</v>
      </c>
      <c r="AU34" s="88" t="s">
        <v>219</v>
      </c>
      <c r="AV34" s="88">
        <v>25175</v>
      </c>
      <c r="AW34" s="88"/>
      <c r="AX34" s="88"/>
      <c r="AY34" s="88"/>
      <c r="AZ34" s="94" t="s">
        <v>484</v>
      </c>
      <c r="BA34" s="88" t="s">
        <v>485</v>
      </c>
      <c r="BB34" s="88"/>
      <c r="BC34" s="88">
        <v>3124506358</v>
      </c>
      <c r="BD34" s="88" t="s">
        <v>643</v>
      </c>
      <c r="BE34" s="88" t="s">
        <v>219</v>
      </c>
      <c r="BF34" s="88" t="s">
        <v>621</v>
      </c>
      <c r="BG34" s="95" t="s">
        <v>239</v>
      </c>
      <c r="BH34" s="96">
        <v>44986</v>
      </c>
      <c r="BI34" s="96">
        <v>45351</v>
      </c>
      <c r="BJ34" s="96"/>
      <c r="BK34" s="89">
        <v>45292</v>
      </c>
      <c r="BL34" s="89">
        <v>45292</v>
      </c>
      <c r="BM34" s="97" t="s">
        <v>213</v>
      </c>
      <c r="BN34" s="97" t="s">
        <v>622</v>
      </c>
      <c r="BO34" s="97">
        <v>41473280</v>
      </c>
      <c r="BP34" s="97" t="s">
        <v>486</v>
      </c>
      <c r="BQ34" s="98">
        <v>25175</v>
      </c>
      <c r="BR34" s="88" t="s">
        <v>644</v>
      </c>
      <c r="BS34" s="88" t="s">
        <v>219</v>
      </c>
      <c r="BT34" s="97">
        <v>3124506358</v>
      </c>
      <c r="BU34" s="97"/>
      <c r="BV34" s="97" t="s">
        <v>487</v>
      </c>
      <c r="BW34" s="88"/>
      <c r="BX34" s="88"/>
      <c r="BY34" s="88"/>
      <c r="BZ34" s="95"/>
      <c r="CA34" s="88"/>
      <c r="CB34" s="99"/>
      <c r="CC34" s="99"/>
      <c r="CD34" s="99"/>
      <c r="CE34" s="99"/>
      <c r="CF34" s="99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 t="s">
        <v>213</v>
      </c>
      <c r="DD34" s="88">
        <v>41651268</v>
      </c>
      <c r="DE34" s="88" t="s">
        <v>213</v>
      </c>
      <c r="DF34" s="98" t="s">
        <v>225</v>
      </c>
      <c r="DG34" s="88" t="s">
        <v>488</v>
      </c>
      <c r="DH34" s="100">
        <v>1</v>
      </c>
      <c r="DI34" s="98" t="s">
        <v>489</v>
      </c>
      <c r="DJ34" s="98"/>
      <c r="DK34" s="137" t="s">
        <v>490</v>
      </c>
      <c r="DL34" s="88"/>
      <c r="DM34" s="88" t="s">
        <v>491</v>
      </c>
      <c r="DN34" s="98" t="s">
        <v>621</v>
      </c>
      <c r="DO34" s="98" t="s">
        <v>245</v>
      </c>
      <c r="DP34" s="88">
        <v>11001</v>
      </c>
      <c r="DQ34" s="88" t="s">
        <v>488</v>
      </c>
      <c r="DR34" s="88">
        <v>41651268</v>
      </c>
      <c r="DS34" s="98" t="s">
        <v>625</v>
      </c>
      <c r="DT34" s="98" t="s">
        <v>369</v>
      </c>
      <c r="DU34" s="98" t="s">
        <v>271</v>
      </c>
      <c r="DV34" s="102">
        <v>20769061553</v>
      </c>
      <c r="DW34" s="98">
        <v>10</v>
      </c>
      <c r="DX34" s="88"/>
      <c r="DY34" s="88"/>
      <c r="DZ34" s="88"/>
      <c r="EA34" s="88"/>
      <c r="EB34" s="88"/>
      <c r="EC34" s="88"/>
      <c r="ED34" s="88"/>
      <c r="EE34" s="88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8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98">
        <v>901520638</v>
      </c>
      <c r="GT34" s="135" t="s">
        <v>696</v>
      </c>
      <c r="GU34" s="98" t="s">
        <v>367</v>
      </c>
      <c r="GV34" s="98" t="s">
        <v>360</v>
      </c>
      <c r="GW34" s="98"/>
      <c r="GX34" s="98">
        <v>3113917258</v>
      </c>
      <c r="GY34" s="98" t="s">
        <v>368</v>
      </c>
      <c r="GZ34" s="135" t="s">
        <v>696</v>
      </c>
      <c r="HA34" s="98">
        <v>901126502</v>
      </c>
      <c r="HB34" s="98" t="s">
        <v>625</v>
      </c>
      <c r="HC34" s="98" t="s">
        <v>369</v>
      </c>
      <c r="HD34" s="98" t="s">
        <v>271</v>
      </c>
      <c r="HE34" s="98">
        <v>65800001021</v>
      </c>
      <c r="HF34" s="98" t="s">
        <v>315</v>
      </c>
      <c r="HG34" s="98" t="s">
        <v>274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8"/>
      <c r="HV34" s="88"/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8"/>
      <c r="IK34" s="88"/>
      <c r="IL34" s="88"/>
      <c r="IM34" s="88"/>
      <c r="IN34" s="88"/>
      <c r="IO34" s="88"/>
      <c r="IP34" s="88"/>
      <c r="IQ34" s="88"/>
    </row>
    <row r="35" spans="1:251" ht="15.75" customHeight="1" x14ac:dyDescent="0.25">
      <c r="A35" s="9"/>
      <c r="B35" s="12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10">
        <f>SUM(X2:X33)</f>
        <v>57843234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17">
        <f>SUM(AN2:AN34)</f>
        <v>5213203.2799999993</v>
      </c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2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14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</row>
    <row r="36" spans="1:251" ht="15.75" customHeight="1" x14ac:dyDescent="0.25">
      <c r="A36" s="9"/>
      <c r="B36" s="12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17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12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14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</row>
    <row r="37" spans="1:251" ht="15.75" customHeight="1" x14ac:dyDescent="0.25">
      <c r="A37" s="9"/>
      <c r="B37" s="12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17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2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14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</row>
    <row r="38" spans="1:251" ht="15.75" customHeight="1" x14ac:dyDescent="0.25">
      <c r="A38" s="9"/>
      <c r="B38" s="12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17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12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14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</row>
    <row r="39" spans="1:251" ht="15.75" customHeight="1" x14ac:dyDescent="0.25">
      <c r="A39" s="9"/>
      <c r="B39" s="12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17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2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14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</row>
    <row r="40" spans="1:251" ht="15.75" customHeight="1" x14ac:dyDescent="0.25">
      <c r="A40" s="9"/>
      <c r="B40" s="12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17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12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14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</row>
    <row r="41" spans="1:251" ht="15.75" customHeight="1" x14ac:dyDescent="0.25">
      <c r="A41" s="9"/>
      <c r="B41" s="12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17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12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14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</row>
    <row r="42" spans="1:251" ht="15.75" customHeight="1" x14ac:dyDescent="0.25">
      <c r="A42" s="9"/>
      <c r="B42" s="1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17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2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14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</row>
    <row r="43" spans="1:251" ht="15.75" customHeight="1" x14ac:dyDescent="0.25">
      <c r="A43" s="9"/>
      <c r="B43" s="1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17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12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14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</row>
    <row r="44" spans="1:251" ht="15.75" customHeight="1" x14ac:dyDescent="0.25">
      <c r="A44" s="9"/>
      <c r="B44" s="1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17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1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14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</row>
    <row r="45" spans="1:251" ht="15.75" customHeight="1" x14ac:dyDescent="0.25"/>
    <row r="46" spans="1:251" ht="15.75" customHeight="1" x14ac:dyDescent="0.25"/>
    <row r="47" spans="1:251" ht="15.75" customHeight="1" x14ac:dyDescent="0.25"/>
    <row r="48" spans="1:25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</sheetData>
  <autoFilter ref="A1:IQ1" xr:uid="{00000000-0001-0000-0000-000000000000}">
    <sortState xmlns:xlrd2="http://schemas.microsoft.com/office/spreadsheetml/2017/richdata2" ref="A2:IQ35">
      <sortCondition sortBy="cellColor" ref="H1" dxfId="0"/>
    </sortState>
  </autoFilter>
  <hyperlinks>
    <hyperlink ref="CF3" r:id="rId1" xr:uid="{4483EBC9-AFA2-4FB0-AAA5-4B204D9E2C6D}"/>
    <hyperlink ref="BA7" r:id="rId2" xr:uid="{28086621-E452-41D1-909D-329A465A9F2D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B45E-E6F0-4165-AFAB-905E4B6560C0}">
  <dimension ref="A1:H23"/>
  <sheetViews>
    <sheetView topLeftCell="A7" workbookViewId="0">
      <selection activeCell="B23" sqref="B23"/>
    </sheetView>
  </sheetViews>
  <sheetFormatPr baseColWidth="10" defaultRowHeight="15" x14ac:dyDescent="0.25"/>
  <cols>
    <col min="1" max="1" width="23.42578125" customWidth="1"/>
    <col min="2" max="2" width="29.42578125" customWidth="1"/>
    <col min="3" max="3" width="13" bestFit="1" customWidth="1"/>
    <col min="7" max="7" width="14.85546875" bestFit="1" customWidth="1"/>
  </cols>
  <sheetData>
    <row r="1" spans="1:8" x14ac:dyDescent="0.25">
      <c r="A1" s="141" t="s">
        <v>732</v>
      </c>
      <c r="B1" s="141"/>
      <c r="C1">
        <v>900859351</v>
      </c>
    </row>
    <row r="2" spans="1:8" x14ac:dyDescent="0.25">
      <c r="A2" s="60" t="s">
        <v>700</v>
      </c>
      <c r="B2" s="60" t="s">
        <v>701</v>
      </c>
    </row>
    <row r="3" spans="1:8" x14ac:dyDescent="0.25">
      <c r="A3" s="61" t="s">
        <v>702</v>
      </c>
      <c r="B3" s="62">
        <f>+MATRIZ!X35</f>
        <v>57843234</v>
      </c>
      <c r="E3" s="78" t="s">
        <v>715</v>
      </c>
    </row>
    <row r="4" spans="1:8" x14ac:dyDescent="0.25">
      <c r="A4" s="63" t="s">
        <v>703</v>
      </c>
      <c r="B4" s="62">
        <f>+MATRIZ!AN35</f>
        <v>5213203.2799999993</v>
      </c>
      <c r="E4" s="79">
        <v>44166</v>
      </c>
      <c r="F4" s="80">
        <v>0.2</v>
      </c>
      <c r="G4" s="18">
        <f>+B7*F4</f>
        <v>13595956.727999998</v>
      </c>
      <c r="H4">
        <f>+G4*0.81408%</f>
        <v>110681.96453130239</v>
      </c>
    </row>
    <row r="5" spans="1:8" ht="25.5" x14ac:dyDescent="0.25">
      <c r="A5" s="63" t="s">
        <v>714</v>
      </c>
      <c r="B5" s="62">
        <f>+B4*13</f>
        <v>67771642.639999986</v>
      </c>
      <c r="E5" s="79">
        <v>42005</v>
      </c>
      <c r="F5" s="80">
        <v>0.2</v>
      </c>
      <c r="G5" s="18">
        <f>+B7*F5</f>
        <v>13595956.727999998</v>
      </c>
    </row>
    <row r="6" spans="1:8" ht="25.5" x14ac:dyDescent="0.25">
      <c r="A6" s="63" t="s">
        <v>741</v>
      </c>
      <c r="B6" s="62">
        <v>208141</v>
      </c>
      <c r="E6" s="79"/>
      <c r="F6" s="80"/>
      <c r="G6" s="18"/>
    </row>
    <row r="7" spans="1:8" x14ac:dyDescent="0.25">
      <c r="A7" s="64" t="s">
        <v>704</v>
      </c>
      <c r="B7" s="65">
        <f>+B5+B6</f>
        <v>67979783.639999986</v>
      </c>
      <c r="C7" s="116">
        <f>+B7-32585796</f>
        <v>35393987.639999986</v>
      </c>
      <c r="E7" s="79">
        <v>42064</v>
      </c>
      <c r="F7" s="80">
        <v>0.6</v>
      </c>
      <c r="G7" s="18">
        <f>+B7*F7</f>
        <v>40787870.183999993</v>
      </c>
    </row>
    <row r="8" spans="1:8" x14ac:dyDescent="0.25">
      <c r="A8" s="141" t="s">
        <v>705</v>
      </c>
      <c r="B8" s="141"/>
      <c r="G8" s="18"/>
    </row>
    <row r="9" spans="1:8" ht="25.5" x14ac:dyDescent="0.25">
      <c r="A9" s="63" t="s">
        <v>706</v>
      </c>
      <c r="B9" s="66">
        <f>-B7*2.5%</f>
        <v>-1699494.5909999998</v>
      </c>
    </row>
    <row r="10" spans="1:8" x14ac:dyDescent="0.25">
      <c r="A10" s="63" t="s">
        <v>736</v>
      </c>
      <c r="B10" s="66">
        <f>-B7*0.81408%</f>
        <v>-553409.82265651191</v>
      </c>
    </row>
    <row r="11" spans="1:8" x14ac:dyDescent="0.25">
      <c r="A11" s="142" t="s">
        <v>707</v>
      </c>
      <c r="B11" s="142"/>
    </row>
    <row r="12" spans="1:8" ht="25.5" x14ac:dyDescent="0.25">
      <c r="A12" s="63" t="s">
        <v>708</v>
      </c>
      <c r="B12" s="67">
        <f>-443800/2</f>
        <v>-221900</v>
      </c>
      <c r="G12">
        <v>110343</v>
      </c>
    </row>
    <row r="13" spans="1:8" ht="25.5" x14ac:dyDescent="0.25">
      <c r="A13" s="63" t="s">
        <v>739</v>
      </c>
      <c r="B13" s="67">
        <v>-157000</v>
      </c>
      <c r="G13">
        <f>+G12*100</f>
        <v>11034300</v>
      </c>
    </row>
    <row r="14" spans="1:8" x14ac:dyDescent="0.25">
      <c r="B14" s="67"/>
    </row>
    <row r="15" spans="1:8" x14ac:dyDescent="0.25">
      <c r="A15" s="64" t="s">
        <v>709</v>
      </c>
      <c r="B15" s="68">
        <f>SUM(B12:B14)</f>
        <v>-378900</v>
      </c>
    </row>
    <row r="16" spans="1:8" x14ac:dyDescent="0.25">
      <c r="A16" s="142" t="s">
        <v>710</v>
      </c>
      <c r="B16" s="142"/>
    </row>
    <row r="17" spans="1:2" x14ac:dyDescent="0.25">
      <c r="A17" s="70"/>
      <c r="B17" s="69"/>
    </row>
    <row r="18" spans="1:2" x14ac:dyDescent="0.25">
      <c r="A18" s="64" t="s">
        <v>711</v>
      </c>
      <c r="B18" s="71">
        <f>SUM(B17:B17)</f>
        <v>0</v>
      </c>
    </row>
    <row r="19" spans="1:2" x14ac:dyDescent="0.25">
      <c r="A19" s="143" t="s">
        <v>712</v>
      </c>
      <c r="B19" s="143"/>
    </row>
    <row r="20" spans="1:2" x14ac:dyDescent="0.25">
      <c r="A20" s="72" t="s">
        <v>737</v>
      </c>
      <c r="B20" s="67">
        <v>-26675466</v>
      </c>
    </row>
    <row r="21" spans="1:2" x14ac:dyDescent="0.25">
      <c r="A21" s="73" t="s">
        <v>738</v>
      </c>
      <c r="B21" s="74">
        <v>-4835000</v>
      </c>
    </row>
    <row r="22" spans="1:2" x14ac:dyDescent="0.25">
      <c r="A22" s="73" t="s">
        <v>740</v>
      </c>
      <c r="B22" s="75">
        <v>-3000000</v>
      </c>
    </row>
    <row r="23" spans="1:2" x14ac:dyDescent="0.25">
      <c r="A23" s="76" t="s">
        <v>713</v>
      </c>
      <c r="B23" s="77">
        <f>+B7+B9+B10+B15+B20+B21+B18+B22</f>
        <v>30837513.226343475</v>
      </c>
    </row>
  </sheetData>
  <mergeCells count="5">
    <mergeCell ref="A1:B1"/>
    <mergeCell ref="A8:B8"/>
    <mergeCell ref="A11:B11"/>
    <mergeCell ref="A16:B16"/>
    <mergeCell ref="A19:B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A4BF5-DCAC-4A39-AE9F-08293904DF81}">
  <dimension ref="A1:IU3"/>
  <sheetViews>
    <sheetView workbookViewId="0">
      <selection activeCell="A3" sqref="A3"/>
    </sheetView>
  </sheetViews>
  <sheetFormatPr baseColWidth="10" defaultRowHeight="15" x14ac:dyDescent="0.25"/>
  <sheetData>
    <row r="1" spans="1:255" ht="67.5" customHeight="1" x14ac:dyDescent="0.25">
      <c r="A1" s="2" t="s">
        <v>24</v>
      </c>
      <c r="B1" s="1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687</v>
      </c>
      <c r="I1" s="3" t="s">
        <v>6</v>
      </c>
      <c r="J1" s="3" t="s">
        <v>7</v>
      </c>
      <c r="K1" s="3" t="s">
        <v>8</v>
      </c>
      <c r="L1" s="3" t="s">
        <v>9</v>
      </c>
      <c r="M1" s="4" t="s">
        <v>10</v>
      </c>
      <c r="N1" s="4" t="s">
        <v>11</v>
      </c>
      <c r="O1" s="2" t="s">
        <v>12</v>
      </c>
      <c r="P1" s="3" t="s">
        <v>13</v>
      </c>
      <c r="Q1" s="3" t="s">
        <v>14</v>
      </c>
      <c r="R1" s="2" t="s">
        <v>15</v>
      </c>
      <c r="S1" s="3" t="s">
        <v>16</v>
      </c>
      <c r="T1" s="3" t="s">
        <v>17</v>
      </c>
      <c r="U1" s="3" t="s">
        <v>18</v>
      </c>
      <c r="V1" s="2" t="s">
        <v>19</v>
      </c>
      <c r="W1" s="2" t="s">
        <v>20</v>
      </c>
      <c r="X1" s="3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30</v>
      </c>
      <c r="AH1" s="2" t="s">
        <v>31</v>
      </c>
      <c r="AI1" s="2" t="s">
        <v>32</v>
      </c>
      <c r="AJ1" s="2" t="s">
        <v>33</v>
      </c>
      <c r="AK1" s="2" t="s">
        <v>34</v>
      </c>
      <c r="AL1" s="2" t="s">
        <v>35</v>
      </c>
      <c r="AM1" s="2" t="s">
        <v>36</v>
      </c>
      <c r="AN1" s="2" t="s">
        <v>37</v>
      </c>
      <c r="AO1" s="2" t="s">
        <v>38</v>
      </c>
      <c r="AP1" s="2" t="s">
        <v>624</v>
      </c>
      <c r="AQ1" s="2" t="s">
        <v>39</v>
      </c>
      <c r="AR1" s="3" t="s">
        <v>40</v>
      </c>
      <c r="AS1" s="16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3" t="s">
        <v>49</v>
      </c>
      <c r="BB1" s="5" t="s">
        <v>50</v>
      </c>
      <c r="BC1" s="5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3" t="s">
        <v>64</v>
      </c>
      <c r="BQ1" s="2" t="s">
        <v>65</v>
      </c>
      <c r="BR1" s="2" t="s">
        <v>23</v>
      </c>
      <c r="BS1" s="2" t="s">
        <v>66</v>
      </c>
      <c r="BT1" s="2" t="s">
        <v>67</v>
      </c>
      <c r="BU1" s="3" t="s">
        <v>68</v>
      </c>
      <c r="BV1" s="2" t="s">
        <v>69</v>
      </c>
      <c r="BW1" s="2" t="s">
        <v>70</v>
      </c>
      <c r="BX1" s="2" t="s">
        <v>71</v>
      </c>
      <c r="BY1" s="2" t="s">
        <v>72</v>
      </c>
      <c r="BZ1" s="2" t="s">
        <v>73</v>
      </c>
      <c r="CA1" s="2" t="s">
        <v>74</v>
      </c>
      <c r="CB1" s="2" t="s">
        <v>23</v>
      </c>
      <c r="CC1" s="2" t="s">
        <v>75</v>
      </c>
      <c r="CD1" s="2" t="s">
        <v>76</v>
      </c>
      <c r="CE1" s="6" t="s">
        <v>77</v>
      </c>
      <c r="CF1" s="2" t="s">
        <v>69</v>
      </c>
      <c r="CG1" s="2" t="s">
        <v>70</v>
      </c>
      <c r="CH1" s="2" t="s">
        <v>71</v>
      </c>
      <c r="CI1" s="2" t="s">
        <v>72</v>
      </c>
      <c r="CJ1" s="2" t="s">
        <v>73</v>
      </c>
      <c r="CK1" s="2" t="s">
        <v>78</v>
      </c>
      <c r="CL1" s="2" t="s">
        <v>23</v>
      </c>
      <c r="CM1" s="2" t="s">
        <v>79</v>
      </c>
      <c r="CN1" s="2" t="s">
        <v>80</v>
      </c>
      <c r="CO1" s="6" t="s">
        <v>81</v>
      </c>
      <c r="CP1" s="2" t="s">
        <v>69</v>
      </c>
      <c r="CQ1" s="2" t="s">
        <v>82</v>
      </c>
      <c r="CR1" s="2" t="s">
        <v>71</v>
      </c>
      <c r="CS1" s="2" t="s">
        <v>72</v>
      </c>
      <c r="CT1" s="2" t="s">
        <v>73</v>
      </c>
      <c r="CU1" s="2" t="s">
        <v>83</v>
      </c>
      <c r="CV1" s="2" t="s">
        <v>84</v>
      </c>
      <c r="CW1" s="2" t="s">
        <v>23</v>
      </c>
      <c r="CX1" s="2" t="s">
        <v>85</v>
      </c>
      <c r="CY1" s="2" t="s">
        <v>86</v>
      </c>
      <c r="CZ1" s="2" t="s">
        <v>87</v>
      </c>
      <c r="DA1" s="3" t="s">
        <v>88</v>
      </c>
      <c r="DB1" s="2" t="s">
        <v>69</v>
      </c>
      <c r="DC1" s="2" t="s">
        <v>82</v>
      </c>
      <c r="DD1" s="2" t="s">
        <v>71</v>
      </c>
      <c r="DE1" s="2" t="s">
        <v>72</v>
      </c>
      <c r="DF1" s="2" t="s">
        <v>73</v>
      </c>
      <c r="DG1" s="2" t="s">
        <v>89</v>
      </c>
      <c r="DH1" s="2" t="s">
        <v>90</v>
      </c>
      <c r="DI1" s="2" t="s">
        <v>89</v>
      </c>
      <c r="DJ1" s="2" t="s">
        <v>23</v>
      </c>
      <c r="DK1" s="2" t="s">
        <v>91</v>
      </c>
      <c r="DL1" s="2" t="s">
        <v>92</v>
      </c>
      <c r="DM1" s="2" t="s">
        <v>93</v>
      </c>
      <c r="DN1" s="2" t="s">
        <v>94</v>
      </c>
      <c r="DO1" s="2" t="s">
        <v>71</v>
      </c>
      <c r="DP1" s="2" t="s">
        <v>95</v>
      </c>
      <c r="DQ1" s="2" t="s">
        <v>73</v>
      </c>
      <c r="DR1" s="2" t="s">
        <v>96</v>
      </c>
      <c r="DS1" s="2" t="s">
        <v>97</v>
      </c>
      <c r="DT1" s="6" t="s">
        <v>98</v>
      </c>
      <c r="DU1" s="2" t="s">
        <v>99</v>
      </c>
      <c r="DV1" s="2" t="s">
        <v>100</v>
      </c>
      <c r="DW1" s="2" t="s">
        <v>101</v>
      </c>
      <c r="DX1" s="2" t="s">
        <v>102</v>
      </c>
      <c r="DY1" s="2" t="s">
        <v>103</v>
      </c>
      <c r="DZ1" s="13" t="s">
        <v>104</v>
      </c>
      <c r="EA1" s="2" t="s">
        <v>105</v>
      </c>
      <c r="EB1" s="2" t="s">
        <v>106</v>
      </c>
      <c r="EC1" s="2" t="s">
        <v>107</v>
      </c>
      <c r="ED1" s="2" t="s">
        <v>23</v>
      </c>
      <c r="EE1" s="2" t="s">
        <v>108</v>
      </c>
      <c r="EF1" s="2" t="s">
        <v>109</v>
      </c>
      <c r="EG1" s="2" t="s">
        <v>110</v>
      </c>
      <c r="EH1" s="7" t="s">
        <v>111</v>
      </c>
      <c r="EI1" s="2" t="s">
        <v>112</v>
      </c>
      <c r="EJ1" s="2" t="s">
        <v>113</v>
      </c>
      <c r="EK1" s="2" t="s">
        <v>114</v>
      </c>
      <c r="EL1" s="6" t="s">
        <v>115</v>
      </c>
      <c r="EM1" s="2" t="s">
        <v>116</v>
      </c>
      <c r="EN1" s="2" t="s">
        <v>117</v>
      </c>
      <c r="EO1" s="2" t="s">
        <v>118</v>
      </c>
      <c r="EP1" s="2" t="s">
        <v>119</v>
      </c>
      <c r="EQ1" s="2" t="s">
        <v>120</v>
      </c>
      <c r="ER1" s="2" t="s">
        <v>121</v>
      </c>
      <c r="ES1" s="2" t="s">
        <v>105</v>
      </c>
      <c r="ET1" s="2" t="s">
        <v>122</v>
      </c>
      <c r="EU1" s="2" t="s">
        <v>123</v>
      </c>
      <c r="EV1" s="2" t="s">
        <v>23</v>
      </c>
      <c r="EW1" s="2" t="s">
        <v>124</v>
      </c>
      <c r="EX1" s="2" t="s">
        <v>125</v>
      </c>
      <c r="EY1" s="2" t="s">
        <v>126</v>
      </c>
      <c r="EZ1" s="7" t="s">
        <v>127</v>
      </c>
      <c r="FA1" s="2" t="s">
        <v>128</v>
      </c>
      <c r="FB1" s="2" t="s">
        <v>129</v>
      </c>
      <c r="FC1" s="2" t="s">
        <v>130</v>
      </c>
      <c r="FD1" s="6" t="s">
        <v>131</v>
      </c>
      <c r="FE1" s="2" t="s">
        <v>132</v>
      </c>
      <c r="FF1" s="2" t="s">
        <v>133</v>
      </c>
      <c r="FG1" s="2" t="s">
        <v>134</v>
      </c>
      <c r="FH1" s="2" t="s">
        <v>135</v>
      </c>
      <c r="FI1" s="2" t="s">
        <v>136</v>
      </c>
      <c r="FJ1" s="2" t="s">
        <v>137</v>
      </c>
      <c r="FK1" s="2" t="s">
        <v>105</v>
      </c>
      <c r="FL1" s="2" t="s">
        <v>138</v>
      </c>
      <c r="FM1" s="2" t="s">
        <v>139</v>
      </c>
      <c r="FN1" s="2" t="s">
        <v>23</v>
      </c>
      <c r="FO1" s="2" t="s">
        <v>140</v>
      </c>
      <c r="FP1" s="2" t="s">
        <v>141</v>
      </c>
      <c r="FQ1" s="2" t="s">
        <v>142</v>
      </c>
      <c r="FR1" s="7" t="s">
        <v>143</v>
      </c>
      <c r="FS1" s="2" t="s">
        <v>144</v>
      </c>
      <c r="FT1" s="2" t="s">
        <v>145</v>
      </c>
      <c r="FU1" s="2" t="s">
        <v>146</v>
      </c>
      <c r="FV1" s="6" t="s">
        <v>147</v>
      </c>
      <c r="FW1" s="2" t="s">
        <v>148</v>
      </c>
      <c r="FX1" s="2" t="s">
        <v>149</v>
      </c>
      <c r="FY1" s="2" t="s">
        <v>150</v>
      </c>
      <c r="FZ1" s="2" t="s">
        <v>151</v>
      </c>
      <c r="GA1" s="2" t="s">
        <v>152</v>
      </c>
      <c r="GB1" s="2" t="s">
        <v>153</v>
      </c>
      <c r="GC1" s="2" t="s">
        <v>105</v>
      </c>
      <c r="GD1" s="2" t="s">
        <v>154</v>
      </c>
      <c r="GE1" s="2" t="s">
        <v>155</v>
      </c>
      <c r="GF1" s="2" t="s">
        <v>23</v>
      </c>
      <c r="GG1" s="2" t="s">
        <v>155</v>
      </c>
      <c r="GH1" s="2" t="s">
        <v>156</v>
      </c>
      <c r="GI1" s="2" t="s">
        <v>157</v>
      </c>
      <c r="GJ1" s="2" t="s">
        <v>158</v>
      </c>
      <c r="GK1" s="7" t="s">
        <v>159</v>
      </c>
      <c r="GL1" s="2" t="s">
        <v>160</v>
      </c>
      <c r="GM1" s="2" t="s">
        <v>161</v>
      </c>
      <c r="GN1" s="2" t="s">
        <v>162</v>
      </c>
      <c r="GO1" s="6" t="s">
        <v>163</v>
      </c>
      <c r="GP1" s="2" t="s">
        <v>164</v>
      </c>
      <c r="GQ1" s="2" t="s">
        <v>165</v>
      </c>
      <c r="GR1" s="2" t="s">
        <v>166</v>
      </c>
      <c r="GS1" s="2" t="s">
        <v>167</v>
      </c>
      <c r="GT1" s="2" t="s">
        <v>168</v>
      </c>
      <c r="GU1" s="2" t="s">
        <v>169</v>
      </c>
      <c r="GV1" s="2" t="s">
        <v>105</v>
      </c>
      <c r="GW1" s="2" t="s">
        <v>170</v>
      </c>
      <c r="GX1" s="2" t="s">
        <v>171</v>
      </c>
      <c r="GY1" s="2" t="s">
        <v>172</v>
      </c>
      <c r="GZ1" s="2" t="s">
        <v>69</v>
      </c>
      <c r="HA1" s="2" t="s">
        <v>94</v>
      </c>
      <c r="HB1" s="2" t="s">
        <v>71</v>
      </c>
      <c r="HC1" s="2" t="s">
        <v>73</v>
      </c>
      <c r="HD1" s="2" t="s">
        <v>99</v>
      </c>
      <c r="HE1" s="2" t="s">
        <v>100</v>
      </c>
      <c r="HF1" s="2" t="s">
        <v>173</v>
      </c>
      <c r="HG1" s="2" t="s">
        <v>102</v>
      </c>
      <c r="HH1" s="2" t="s">
        <v>103</v>
      </c>
      <c r="HI1" s="2" t="s">
        <v>174</v>
      </c>
      <c r="HJ1" s="2" t="s">
        <v>105</v>
      </c>
      <c r="HK1" s="2" t="s">
        <v>175</v>
      </c>
      <c r="HL1" s="3" t="s">
        <v>176</v>
      </c>
      <c r="HM1" s="3" t="s">
        <v>177</v>
      </c>
      <c r="HN1" s="3" t="s">
        <v>178</v>
      </c>
      <c r="HO1" s="3" t="s">
        <v>179</v>
      </c>
      <c r="HP1" s="3" t="s">
        <v>180</v>
      </c>
      <c r="HQ1" s="3" t="s">
        <v>181</v>
      </c>
      <c r="HR1" s="3" t="s">
        <v>182</v>
      </c>
      <c r="HS1" s="3" t="s">
        <v>183</v>
      </c>
      <c r="HT1" s="3" t="s">
        <v>184</v>
      </c>
      <c r="HU1" s="3" t="s">
        <v>185</v>
      </c>
      <c r="HV1" s="3" t="s">
        <v>186</v>
      </c>
      <c r="HW1" s="3" t="s">
        <v>187</v>
      </c>
      <c r="HX1" s="3" t="s">
        <v>188</v>
      </c>
      <c r="HY1" s="3" t="s">
        <v>189</v>
      </c>
      <c r="HZ1" s="3" t="s">
        <v>190</v>
      </c>
      <c r="IA1" s="3" t="s">
        <v>191</v>
      </c>
      <c r="IB1" s="3" t="s">
        <v>192</v>
      </c>
      <c r="IC1" s="3" t="s">
        <v>193</v>
      </c>
      <c r="ID1" s="3" t="s">
        <v>194</v>
      </c>
      <c r="IE1" s="3" t="s">
        <v>195</v>
      </c>
      <c r="IF1" s="3" t="s">
        <v>196</v>
      </c>
      <c r="IG1" s="3" t="s">
        <v>197</v>
      </c>
      <c r="IH1" s="3" t="s">
        <v>198</v>
      </c>
      <c r="II1" s="3" t="s">
        <v>199</v>
      </c>
      <c r="IJ1" s="3" t="s">
        <v>200</v>
      </c>
      <c r="IK1" s="3" t="s">
        <v>201</v>
      </c>
      <c r="IL1" s="3" t="s">
        <v>202</v>
      </c>
      <c r="IM1" s="3" t="s">
        <v>190</v>
      </c>
      <c r="IN1" s="3" t="s">
        <v>192</v>
      </c>
      <c r="IO1" s="3" t="s">
        <v>203</v>
      </c>
      <c r="IP1" s="3" t="s">
        <v>204</v>
      </c>
      <c r="IQ1" s="3" t="s">
        <v>205</v>
      </c>
      <c r="IR1" s="3" t="s">
        <v>10</v>
      </c>
      <c r="IS1" s="3" t="s">
        <v>206</v>
      </c>
      <c r="IT1" s="8" t="s">
        <v>207</v>
      </c>
      <c r="IU1" s="8" t="s">
        <v>208</v>
      </c>
    </row>
    <row r="2" spans="1:255" s="57" customFormat="1" ht="37.5" thickBot="1" x14ac:dyDescent="0.3">
      <c r="A2" s="43">
        <v>19458634</v>
      </c>
      <c r="B2" s="39" t="s">
        <v>357</v>
      </c>
      <c r="C2" s="40" t="s">
        <v>358</v>
      </c>
      <c r="D2" s="41"/>
      <c r="E2" s="42"/>
      <c r="F2" s="43">
        <v>10078157</v>
      </c>
      <c r="G2" s="43" t="s">
        <v>686</v>
      </c>
      <c r="H2" s="43"/>
      <c r="I2" s="43"/>
      <c r="J2" s="43"/>
      <c r="K2" s="43"/>
      <c r="L2" s="43"/>
      <c r="M2" s="43"/>
      <c r="N2" s="43"/>
      <c r="O2" s="43" t="s">
        <v>231</v>
      </c>
      <c r="P2" s="43" t="s">
        <v>619</v>
      </c>
      <c r="Q2" s="43"/>
      <c r="R2" s="43" t="s">
        <v>232</v>
      </c>
      <c r="S2" s="43" t="s">
        <v>629</v>
      </c>
      <c r="T2" s="43" t="s">
        <v>630</v>
      </c>
      <c r="U2" s="43" t="s">
        <v>623</v>
      </c>
      <c r="V2" s="44"/>
      <c r="W2" s="43"/>
      <c r="X2" s="43"/>
      <c r="Y2" s="43" t="s">
        <v>213</v>
      </c>
      <c r="Z2" s="43" t="s">
        <v>214</v>
      </c>
      <c r="AA2" s="43">
        <v>19458634</v>
      </c>
      <c r="AB2" s="43" t="s">
        <v>359</v>
      </c>
      <c r="AC2" s="45">
        <v>1591000</v>
      </c>
      <c r="AD2" s="43">
        <v>0</v>
      </c>
      <c r="AE2" s="45">
        <v>409000</v>
      </c>
      <c r="AF2" s="43">
        <v>0</v>
      </c>
      <c r="AG2" s="43">
        <v>0</v>
      </c>
      <c r="AH2" s="46">
        <f>AC2+AE2</f>
        <v>2000000</v>
      </c>
      <c r="AI2" s="43" t="s">
        <v>255</v>
      </c>
      <c r="AJ2" s="43" t="s">
        <v>217</v>
      </c>
      <c r="AK2" s="47">
        <v>0.1</v>
      </c>
      <c r="AL2" s="43">
        <v>0</v>
      </c>
      <c r="AM2" s="45">
        <v>159100</v>
      </c>
      <c r="AN2" s="43">
        <v>0</v>
      </c>
      <c r="AO2" s="43">
        <v>0</v>
      </c>
      <c r="AP2" s="43">
        <v>2.5</v>
      </c>
      <c r="AQ2" s="45">
        <v>49775</v>
      </c>
      <c r="AR2" s="47">
        <v>0.1</v>
      </c>
      <c r="AS2" s="48">
        <f>+AH2*AR2</f>
        <v>200000</v>
      </c>
      <c r="AT2" s="43">
        <v>0</v>
      </c>
      <c r="AU2" s="43">
        <v>0</v>
      </c>
      <c r="AV2" s="43">
        <v>0</v>
      </c>
      <c r="AW2" s="43">
        <v>0</v>
      </c>
      <c r="AX2" s="43" t="s">
        <v>218</v>
      </c>
      <c r="AY2" s="43" t="s">
        <v>675</v>
      </c>
      <c r="AZ2" s="43" t="s">
        <v>219</v>
      </c>
      <c r="BA2" s="43">
        <v>25175</v>
      </c>
      <c r="BB2" s="43"/>
      <c r="BC2" s="43"/>
      <c r="BD2" s="43"/>
      <c r="BE2" s="49" t="s">
        <v>361</v>
      </c>
      <c r="BF2" s="43" t="s">
        <v>362</v>
      </c>
      <c r="BG2" s="43"/>
      <c r="BH2" s="43">
        <v>3208999664</v>
      </c>
      <c r="BI2" s="43" t="s">
        <v>675</v>
      </c>
      <c r="BJ2" s="43" t="s">
        <v>219</v>
      </c>
      <c r="BK2" s="43" t="s">
        <v>621</v>
      </c>
      <c r="BL2" s="50" t="s">
        <v>239</v>
      </c>
      <c r="BM2" s="51">
        <v>44743</v>
      </c>
      <c r="BN2" s="51">
        <v>45473</v>
      </c>
      <c r="BO2" s="44">
        <v>45292</v>
      </c>
      <c r="BP2" s="44">
        <v>45292</v>
      </c>
      <c r="BQ2" s="52" t="s">
        <v>213</v>
      </c>
      <c r="BR2" s="52" t="s">
        <v>622</v>
      </c>
      <c r="BS2" s="52">
        <v>4246027</v>
      </c>
      <c r="BT2" s="52" t="s">
        <v>363</v>
      </c>
      <c r="BU2" s="53">
        <v>25175</v>
      </c>
      <c r="BV2" s="43" t="s">
        <v>675</v>
      </c>
      <c r="BW2" s="43" t="s">
        <v>219</v>
      </c>
      <c r="BX2" s="52">
        <v>3152786422</v>
      </c>
      <c r="BY2" s="52"/>
      <c r="BZ2" s="52" t="s">
        <v>364</v>
      </c>
      <c r="CA2" s="43"/>
      <c r="CB2" s="43"/>
      <c r="CC2" s="43"/>
      <c r="CD2" s="50"/>
      <c r="CE2" s="43"/>
      <c r="CF2" s="54"/>
      <c r="CG2" s="54"/>
      <c r="CH2" s="54"/>
      <c r="CI2" s="54"/>
      <c r="CJ2" s="54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 t="s">
        <v>213</v>
      </c>
      <c r="DH2" s="43">
        <v>19181076</v>
      </c>
      <c r="DI2" s="43" t="s">
        <v>213</v>
      </c>
      <c r="DJ2" s="53" t="s">
        <v>225</v>
      </c>
      <c r="DK2" s="43" t="s">
        <v>365</v>
      </c>
      <c r="DL2" s="55">
        <v>1</v>
      </c>
      <c r="DM2" s="53"/>
      <c r="DN2" s="53"/>
      <c r="DO2" s="58">
        <v>3152933983</v>
      </c>
      <c r="DP2" s="43"/>
      <c r="DQ2" s="43" t="s">
        <v>366</v>
      </c>
      <c r="DR2" s="53" t="s">
        <v>621</v>
      </c>
      <c r="DS2" s="53"/>
      <c r="DT2" s="43"/>
      <c r="DU2" s="43" t="s">
        <v>365</v>
      </c>
      <c r="DV2" s="43">
        <v>19181076</v>
      </c>
      <c r="DW2" s="53" t="s">
        <v>625</v>
      </c>
      <c r="DX2" s="53" t="s">
        <v>626</v>
      </c>
      <c r="DY2" s="53" t="s">
        <v>271</v>
      </c>
      <c r="DZ2" s="56">
        <v>338016975</v>
      </c>
      <c r="EA2" s="53">
        <v>10</v>
      </c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53">
        <v>901520638</v>
      </c>
      <c r="GX2" s="59" t="s">
        <v>696</v>
      </c>
      <c r="GY2" s="53" t="s">
        <v>367</v>
      </c>
      <c r="GZ2" s="53" t="s">
        <v>360</v>
      </c>
      <c r="HA2" s="53"/>
      <c r="HB2" s="53">
        <v>3113917258</v>
      </c>
      <c r="HC2" s="53" t="s">
        <v>368</v>
      </c>
      <c r="HD2" s="59" t="s">
        <v>696</v>
      </c>
      <c r="HE2" s="53">
        <v>901126502</v>
      </c>
      <c r="HF2" s="53" t="s">
        <v>269</v>
      </c>
      <c r="HG2" s="53" t="s">
        <v>369</v>
      </c>
      <c r="HH2" s="53" t="s">
        <v>271</v>
      </c>
      <c r="HI2" s="53">
        <v>65800001021</v>
      </c>
      <c r="HJ2" s="53" t="s">
        <v>315</v>
      </c>
      <c r="HK2" s="53" t="s">
        <v>274</v>
      </c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</row>
    <row r="3" spans="1:255" s="57" customFormat="1" ht="15.75" customHeight="1" thickBot="1" x14ac:dyDescent="0.3">
      <c r="A3" s="19" t="s">
        <v>540</v>
      </c>
      <c r="B3" s="20" t="s">
        <v>541</v>
      </c>
      <c r="C3" s="21">
        <v>56344</v>
      </c>
      <c r="D3" s="22">
        <v>57382</v>
      </c>
      <c r="E3" s="23" t="s">
        <v>629</v>
      </c>
      <c r="F3" s="23" t="s">
        <v>629</v>
      </c>
      <c r="G3" s="23" t="s">
        <v>629</v>
      </c>
      <c r="H3" s="23" t="s">
        <v>733</v>
      </c>
      <c r="I3" s="23"/>
      <c r="J3" s="23" t="s">
        <v>231</v>
      </c>
      <c r="K3" s="23" t="s">
        <v>619</v>
      </c>
      <c r="L3" s="23">
        <v>10078176</v>
      </c>
      <c r="M3" s="23" t="s">
        <v>212</v>
      </c>
      <c r="N3" s="23" t="s">
        <v>629</v>
      </c>
      <c r="O3" s="23" t="s">
        <v>630</v>
      </c>
      <c r="P3" s="23" t="s">
        <v>623</v>
      </c>
      <c r="Q3" s="24"/>
      <c r="R3" s="23"/>
      <c r="S3" s="23"/>
      <c r="T3" s="23" t="s">
        <v>213</v>
      </c>
      <c r="U3" s="23" t="s">
        <v>214</v>
      </c>
      <c r="V3" s="23">
        <v>22433135</v>
      </c>
      <c r="W3" s="23" t="s">
        <v>542</v>
      </c>
      <c r="X3" s="25">
        <v>2300000</v>
      </c>
      <c r="Y3" s="23">
        <v>0</v>
      </c>
      <c r="Z3" s="23">
        <v>0</v>
      </c>
      <c r="AA3" s="23">
        <v>0</v>
      </c>
      <c r="AB3" s="23">
        <v>0</v>
      </c>
      <c r="AC3" s="26">
        <f t="shared" ref="AC3" si="0">X3+Z3</f>
        <v>2300000</v>
      </c>
      <c r="AD3" s="23" t="s">
        <v>255</v>
      </c>
      <c r="AE3" s="23" t="s">
        <v>217</v>
      </c>
      <c r="AF3" s="27">
        <v>0.08</v>
      </c>
      <c r="AG3" s="23">
        <v>0</v>
      </c>
      <c r="AH3" s="25">
        <v>184000</v>
      </c>
      <c r="AI3" s="23">
        <v>0</v>
      </c>
      <c r="AJ3" s="23">
        <v>0</v>
      </c>
      <c r="AK3" s="23">
        <v>2.5</v>
      </c>
      <c r="AL3" s="25">
        <v>34960</v>
      </c>
      <c r="AM3" s="27">
        <v>0.08</v>
      </c>
      <c r="AN3" s="28">
        <f t="shared" ref="AN3" si="1">+AC3*AM3</f>
        <v>184000</v>
      </c>
      <c r="AO3" s="23">
        <v>0</v>
      </c>
      <c r="AP3" s="23">
        <v>0</v>
      </c>
      <c r="AQ3" s="23">
        <v>0</v>
      </c>
      <c r="AR3" s="23">
        <v>0</v>
      </c>
      <c r="AS3" s="23" t="s">
        <v>218</v>
      </c>
      <c r="AT3" s="23" t="s">
        <v>669</v>
      </c>
      <c r="AU3" s="23" t="s">
        <v>219</v>
      </c>
      <c r="AV3" s="23">
        <v>25175</v>
      </c>
      <c r="AW3" s="23"/>
      <c r="AX3" s="23"/>
      <c r="AY3" s="23"/>
      <c r="AZ3" s="29" t="s">
        <v>543</v>
      </c>
      <c r="BA3" s="23" t="s">
        <v>544</v>
      </c>
      <c r="BB3" s="23"/>
      <c r="BC3" s="23">
        <v>3014582825</v>
      </c>
      <c r="BD3" s="23" t="s">
        <v>669</v>
      </c>
      <c r="BE3" s="23" t="s">
        <v>219</v>
      </c>
      <c r="BF3" s="23" t="s">
        <v>621</v>
      </c>
      <c r="BG3" s="30" t="s">
        <v>239</v>
      </c>
      <c r="BH3" s="31">
        <v>45078</v>
      </c>
      <c r="BI3" s="31">
        <v>45442</v>
      </c>
      <c r="BJ3" s="31"/>
      <c r="BK3" s="24">
        <v>45292</v>
      </c>
      <c r="BL3" s="24">
        <v>45292</v>
      </c>
      <c r="BM3" s="32" t="s">
        <v>213</v>
      </c>
      <c r="BN3" s="32" t="s">
        <v>622</v>
      </c>
      <c r="BO3" s="32">
        <v>42485254</v>
      </c>
      <c r="BP3" s="32" t="s">
        <v>545</v>
      </c>
      <c r="BQ3" s="33">
        <v>20001</v>
      </c>
      <c r="BR3" s="33" t="s">
        <v>546</v>
      </c>
      <c r="BS3" s="33" t="s">
        <v>547</v>
      </c>
      <c r="BT3" s="32">
        <v>3167104559</v>
      </c>
      <c r="BU3" s="32"/>
      <c r="BV3" s="32" t="s">
        <v>548</v>
      </c>
      <c r="BW3" s="23"/>
      <c r="BX3" s="23"/>
      <c r="BY3" s="23"/>
      <c r="BZ3" s="30"/>
      <c r="CA3" s="23"/>
      <c r="CB3" s="34"/>
      <c r="CC3" s="34"/>
      <c r="CD3" s="34"/>
      <c r="CE3" s="34"/>
      <c r="CF3" s="34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 t="s">
        <v>213</v>
      </c>
      <c r="DD3" s="23">
        <v>51919770</v>
      </c>
      <c r="DE3" s="23" t="s">
        <v>213</v>
      </c>
      <c r="DF3" s="33" t="s">
        <v>225</v>
      </c>
      <c r="DG3" s="82" t="s">
        <v>549</v>
      </c>
      <c r="DH3" s="35">
        <v>1</v>
      </c>
      <c r="DI3" s="33" t="s">
        <v>550</v>
      </c>
      <c r="DJ3" s="33"/>
      <c r="DK3" s="81">
        <v>3134719373</v>
      </c>
      <c r="DL3" s="23"/>
      <c r="DM3" s="23" t="s">
        <v>551</v>
      </c>
      <c r="DN3" s="33" t="s">
        <v>621</v>
      </c>
      <c r="DO3" s="33" t="s">
        <v>219</v>
      </c>
      <c r="DP3" s="23">
        <v>25175</v>
      </c>
      <c r="DQ3" s="23" t="s">
        <v>549</v>
      </c>
      <c r="DR3" s="23">
        <v>51919770</v>
      </c>
      <c r="DS3" s="33" t="s">
        <v>625</v>
      </c>
      <c r="DT3" s="33" t="s">
        <v>369</v>
      </c>
      <c r="DU3" s="33" t="s">
        <v>271</v>
      </c>
      <c r="DV3" s="36">
        <v>44223691711</v>
      </c>
      <c r="DW3" s="33">
        <v>10</v>
      </c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 t="s">
        <v>641</v>
      </c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cb9f4877a846625a6d81c073cae07f8f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0b8e3b83e8ed6b1206ad671d259045e9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C88728-FFC5-48ED-A16D-4253A028FA5A}"/>
</file>

<file path=customXml/itemProps2.xml><?xml version="1.0" encoding="utf-8"?>
<ds:datastoreItem xmlns:ds="http://schemas.openxmlformats.org/officeDocument/2006/customXml" ds:itemID="{35370D6C-7280-4B92-88B8-2FE1A70E34E4}"/>
</file>

<file path=customXml/itemProps3.xml><?xml version="1.0" encoding="utf-8"?>
<ds:datastoreItem xmlns:ds="http://schemas.openxmlformats.org/officeDocument/2006/customXml" ds:itemID="{60B47D4D-CEC7-402C-AA73-F2B9D2ECE6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</vt:lpstr>
      <vt:lpstr>LIQUIDACION</vt:lpstr>
      <vt:lpstr>NEGADOS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LILIANA RODRIGUEZ URIBE</dc:creator>
  <cp:lastModifiedBy>Lady Liliana Rodriguez Uribe</cp:lastModifiedBy>
  <dcterms:created xsi:type="dcterms:W3CDTF">2022-06-22T22:40:43Z</dcterms:created>
  <dcterms:modified xsi:type="dcterms:W3CDTF">2024-05-09T21:36:38Z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