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AC190A2B-7D47-415B-A4EC-F7096D2BD08F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6" i="1" l="1"/>
  <c r="M9" i="1" s="1"/>
  <c r="M4" i="1"/>
  <c r="M5" i="1"/>
  <c r="M7" i="1"/>
  <c r="M2" i="1"/>
  <c r="M3" i="1"/>
  <c r="H10" i="6"/>
  <c r="H5" i="6"/>
  <c r="H6" i="6"/>
  <c r="H7" i="6"/>
  <c r="H8" i="6"/>
  <c r="H9" i="6"/>
  <c r="H4" i="6"/>
  <c r="G6" i="6"/>
  <c r="G7" i="6"/>
  <c r="G8" i="6"/>
  <c r="G5" i="6"/>
  <c r="G9" i="6"/>
  <c r="G4" i="6"/>
  <c r="M11" i="1" l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<sst xmlns="http://schemas.openxmlformats.org/spreadsheetml/2006/main" count="229" uniqueCount="101">
  <si>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</si>
  <si>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</si>
  <si>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</si>
  <si>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</si>
  <si>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</si>
  <si>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</si>
  <si>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</si>
  <si>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</si>
  <si>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</si>
  <si>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</si>
  <si>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</si>
  <si>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</si>
  <si>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</si>
  <si>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</si>
  <si>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</si>
  <si>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</si>
  <si>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</si>
  <si>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</si>
  <si>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</si>
  <si>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</si>
  <si>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</si>
  <si>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</si>
  <si>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</si>
  <si>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</si>
  <si>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</si>
  <si>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</si>
  <si>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</si>
  <si>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</si>
  <si>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</si>
  <si>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</si>
  <si>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</si>
  <si>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</si>
  <si>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</si>
  <si>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</si>
  <si>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</si>
  <si>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</si>
  <si>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</si>
  <si>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</si>
  <si>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</si>
  <si>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</si>
  <si>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</si>
  <si>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</si>
  <si>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</si>
  <si>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</si>
  <si>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</si>
  <si>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</si>
  <si>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</si>
  <si>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</si>
  <si>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</si>
  <si>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</si>
  <si>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</si>
  <si>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</si>
  <si>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</si>
  <si>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</si>
  <si>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</si>
  <si>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</si>
  <si>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</si>
  <si>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</si>
  <si>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</si>
  <si>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</si>
  <si>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</si>
  <si>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</si>
  <si>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</si>
  <si>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</si>
  <si>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</si>
  <si>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</si>
  <si>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</si>
  <si>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</si>
  <si>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</si>
  <si>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</si>
  <si>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</si>
  <si>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</si>
  <si>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</si>
  <si>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</si>
  <si>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</si>
  <si>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</si>
  <si>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</si>
  <si>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</si>
  <si>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</si>
  <si>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</si>
  <si>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</si>
  <si>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</si>
  <si>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</si>
  <si>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</si>
  <si>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</si>
  <si>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</si>
  <si>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</si>
  <si>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</si>
  <si>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</si>
  <si>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</si>
  <si>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>VOLANTEO Y TOMA DE DATOS</t>
  </si>
  <si>
    <t xml:space="preserve">liquidacion </t>
  </si>
  <si>
    <t>CARLOS ZUÑIGA</t>
  </si>
  <si>
    <t>REFERIDO PROPIETARIO Y ARRENDATARIO</t>
  </si>
  <si>
    <t>JOSIAS VELASCO</t>
  </si>
  <si>
    <t>ASEO 121809</t>
  </si>
  <si>
    <t>PENDIENTE QUE ME DEVUELVAN</t>
  </si>
  <si>
    <t>REFERIDO 120051</t>
  </si>
  <si>
    <t>QUE ME DEVUELVAN DE ASEO  MARIA LUCILA COLORADO</t>
  </si>
  <si>
    <t>FOOD GROUP COLOMBIA</t>
  </si>
  <si>
    <t>DOMICILIO PORTERO, INGRESO DESPUES DE LAS 800PM A LA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</si>
</sst>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5" fillId="8" borderId="1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" fontId="5" fillId="8" borderId="1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8"/>
  <sheetViews>
    <sheetView tabSelected="1" workbookViewId="0">
      <selection activeCell="F3" sqref="F3"/>
    </sheetView>
  </sheetViews>
  <sheetFormatPr baseColWidth="10" defaultRowHeight="13.5" x14ac:dyDescent="0.25"/>
  <cols>
    <col min="1" max="1" width="10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3" style="7" customWidth="1"/>
    <col min="7" max="7" width="11.42578125" style="7" customWidth="1"/>
    <col min="8" max="8" width="11" style="7" bestFit="1" customWidth="1"/>
    <col min="9" max="9" width="44.7109375" style="23" bestFit="1" customWidth="1"/>
    <col min="10" max="10" width="5.140625" style="7" bestFit="1" customWidth="1"/>
    <col min="11" max="11" width="11.28515625" style="39" bestFit="1" customWidth="1"/>
    <col min="12" max="12" width="8.85546875" style="39" customWidth="1"/>
    <col min="13" max="13" width="12.28515625" style="39" bestFit="1" customWidth="1"/>
    <col min="14" max="14" width="12" style="33" bestFit="1" customWidth="1"/>
    <col min="15" max="69" width="11.42578125" style="33"/>
    <col min="70" max="16384" width="11.42578125" style="7"/>
  </cols>
  <sheetData>
    <row r="1" spans="1:14" x14ac:dyDescent="0.25">
      <c r="A1" s="28" t="s">
        <v>48</v>
      </c>
      <c r="B1" s="28" t="s">
        <v>36</v>
      </c>
      <c r="C1" s="28" t="s">
        <v>37</v>
      </c>
      <c r="D1" s="28" t="s">
        <v>9</v>
      </c>
      <c r="E1" s="28" t="s">
        <v>6</v>
      </c>
      <c r="F1" s="28" t="s">
        <v>7</v>
      </c>
      <c r="G1" s="28" t="s">
        <v>39</v>
      </c>
      <c r="H1" s="28" t="s">
        <v>38</v>
      </c>
      <c r="I1" s="29" t="s">
        <v>0</v>
      </c>
      <c r="J1" s="28" t="s">
        <v>1</v>
      </c>
      <c r="K1" s="30" t="s">
        <v>2</v>
      </c>
      <c r="L1" s="30" t="s">
        <v>3</v>
      </c>
      <c r="M1" s="30" t="s">
        <v>4</v>
      </c>
    </row>
    <row r="2" spans="1:14" x14ac:dyDescent="0.25">
      <c r="A2" s="19" t="s">
        <v>18</v>
      </c>
      <c r="B2" s="20">
        <v>45903</v>
      </c>
      <c r="C2" s="19" t="s">
        <v>47</v>
      </c>
      <c r="D2" s="19" t="s">
        <v>23</v>
      </c>
      <c r="E2" s="19" t="s">
        <v>33</v>
      </c>
      <c r="F2" s="19" t="s">
        <v>90</v>
      </c>
      <c r="G2" s="19"/>
      <c r="H2" s="19"/>
      <c r="I2" s="22" t="s">
        <v>50</v>
      </c>
      <c r="J2" s="19"/>
      <c r="K2" s="21">
        <v>200000</v>
      </c>
      <c r="L2" s="21"/>
      <c r="M2" s="21">
        <f t="shared" ref="M2:M8" si="0">K2</f>
        <v>200000</v>
      </c>
    </row>
    <row r="3" spans="1:14" x14ac:dyDescent="0.25">
      <c r="A3" s="19" t="s">
        <v>18</v>
      </c>
      <c r="B3" s="20">
        <v>45903</v>
      </c>
      <c r="C3" s="19" t="s">
        <v>47</v>
      </c>
      <c r="D3" s="19" t="s">
        <v>23</v>
      </c>
      <c r="E3" s="19" t="s">
        <v>31</v>
      </c>
      <c r="F3" s="19" t="s">
        <v>93</v>
      </c>
      <c r="G3" s="19">
        <v>121718</v>
      </c>
      <c r="H3" s="19"/>
      <c r="I3" s="22" t="s">
        <v>92</v>
      </c>
      <c r="J3" s="19"/>
      <c r="K3" s="21">
        <v>480000</v>
      </c>
      <c r="L3" s="21"/>
      <c r="M3" s="21">
        <f t="shared" si="0"/>
        <v>480000</v>
      </c>
    </row>
    <row r="4" spans="1:14" x14ac:dyDescent="0.25">
      <c r="A4" s="19" t="s">
        <v>18</v>
      </c>
      <c r="B4" s="20">
        <v>45903</v>
      </c>
      <c r="C4" s="19" t="s">
        <v>47</v>
      </c>
      <c r="D4" s="19" t="s">
        <v>23</v>
      </c>
      <c r="E4" s="19" t="s">
        <v>35</v>
      </c>
      <c r="F4" s="19" t="s">
        <v>95</v>
      </c>
      <c r="G4" s="19">
        <v>121809</v>
      </c>
      <c r="H4" s="19"/>
      <c r="I4" s="22" t="s">
        <v>94</v>
      </c>
      <c r="J4" s="19"/>
      <c r="K4" s="21">
        <v>100000</v>
      </c>
      <c r="L4" s="21"/>
      <c r="M4" s="21">
        <f t="shared" si="0"/>
        <v>100000</v>
      </c>
    </row>
    <row r="5" spans="1:14" hidden="1" x14ac:dyDescent="0.25">
      <c r="A5" s="47" t="s">
        <v>18</v>
      </c>
      <c r="B5" s="48">
        <v>45903</v>
      </c>
      <c r="C5" s="47" t="s">
        <v>47</v>
      </c>
      <c r="D5" s="47" t="s">
        <v>23</v>
      </c>
      <c r="E5" s="47"/>
      <c r="F5" s="47"/>
      <c r="G5" s="47"/>
      <c r="H5" s="47"/>
      <c r="I5" s="22" t="s">
        <v>96</v>
      </c>
      <c r="J5" s="47"/>
      <c r="K5" s="46"/>
      <c r="L5" s="46"/>
      <c r="M5" s="46">
        <f t="shared" si="0"/>
        <v>0</v>
      </c>
    </row>
    <row r="6" spans="1:14" hidden="1" x14ac:dyDescent="0.25">
      <c r="A6" s="47"/>
      <c r="B6" s="48"/>
      <c r="C6" s="47"/>
      <c r="D6" s="47"/>
      <c r="E6" s="47"/>
      <c r="F6" s="47"/>
      <c r="G6" s="47"/>
      <c r="H6" s="47"/>
      <c r="I6" s="22" t="s">
        <v>98</v>
      </c>
      <c r="J6" s="47"/>
      <c r="K6" s="46"/>
      <c r="L6" s="46"/>
      <c r="M6" s="46">
        <f t="shared" si="0"/>
        <v>0</v>
      </c>
    </row>
    <row r="7" spans="1:14" x14ac:dyDescent="0.25">
      <c r="A7" s="19" t="s">
        <v>18</v>
      </c>
      <c r="B7" s="20">
        <v>45903</v>
      </c>
      <c r="C7" s="19" t="s">
        <v>47</v>
      </c>
      <c r="D7" s="19" t="s">
        <v>23</v>
      </c>
      <c r="E7" s="19"/>
      <c r="F7" s="22" t="s">
        <v>97</v>
      </c>
      <c r="G7" s="19">
        <v>120051</v>
      </c>
      <c r="H7" s="19"/>
      <c r="I7" s="22" t="s">
        <v>97</v>
      </c>
      <c r="J7" s="19"/>
      <c r="K7" s="21">
        <v>80000</v>
      </c>
      <c r="L7" s="21"/>
      <c r="M7" s="21">
        <f t="shared" si="0"/>
        <v>80000</v>
      </c>
    </row>
    <row r="8" spans="1:14" x14ac:dyDescent="0.25">
      <c r="A8" s="19" t="s">
        <v>18</v>
      </c>
      <c r="B8" s="20">
        <v>5</v>
      </c>
      <c r="C8" s="19" t="s">
        <v>47</v>
      </c>
      <c r="D8" s="19" t="s">
        <v>23</v>
      </c>
      <c r="E8" s="19"/>
      <c r="F8" s="19" t="s">
        <v>100</v>
      </c>
      <c r="G8" s="19"/>
      <c r="H8" s="19">
        <v>9013344517</v>
      </c>
      <c r="I8" s="19" t="s">
        <v>99</v>
      </c>
      <c r="J8" s="19"/>
      <c r="K8" s="21">
        <v>75800</v>
      </c>
      <c r="L8" s="21"/>
      <c r="M8" s="21">
        <f t="shared" si="0"/>
        <v>75800</v>
      </c>
    </row>
    <row r="9" spans="1:14" x14ac:dyDescent="0.25">
      <c r="A9" s="19"/>
      <c r="B9" s="20"/>
      <c r="C9" s="19"/>
      <c r="D9" s="19"/>
      <c r="E9" s="24" t="s">
        <v>31</v>
      </c>
      <c r="F9" s="24" t="s">
        <v>82</v>
      </c>
      <c r="G9" s="24">
        <v>117020</v>
      </c>
      <c r="H9" s="24"/>
      <c r="I9" s="25" t="s">
        <v>83</v>
      </c>
      <c r="J9" s="34"/>
      <c r="K9" s="35"/>
      <c r="L9" s="36" t="s">
        <v>52</v>
      </c>
      <c r="M9" s="36">
        <f>SUM(M2:M8)</f>
        <v>935800</v>
      </c>
    </row>
    <row r="10" spans="1:14" x14ac:dyDescent="0.25">
      <c r="A10" s="19"/>
      <c r="B10" s="20"/>
      <c r="C10" s="19"/>
      <c r="D10" s="19"/>
      <c r="E10" s="24" t="s">
        <v>31</v>
      </c>
      <c r="F10" s="24" t="s">
        <v>82</v>
      </c>
      <c r="G10" s="24">
        <v>114864</v>
      </c>
      <c r="H10" s="24"/>
      <c r="I10" s="25" t="s">
        <v>64</v>
      </c>
      <c r="J10" s="34"/>
      <c r="K10" s="35"/>
      <c r="L10" s="36" t="s">
        <v>51</v>
      </c>
      <c r="M10" s="36">
        <v>1500000</v>
      </c>
    </row>
    <row r="11" spans="1:14" x14ac:dyDescent="0.25">
      <c r="A11" s="19"/>
      <c r="B11" s="20"/>
      <c r="C11" s="19"/>
      <c r="D11" s="19"/>
      <c r="E11" s="24" t="s">
        <v>35</v>
      </c>
      <c r="F11" s="24" t="s">
        <v>84</v>
      </c>
      <c r="G11" s="24">
        <v>105058</v>
      </c>
      <c r="H11" s="24"/>
      <c r="I11" s="25" t="s">
        <v>85</v>
      </c>
      <c r="J11" s="34"/>
      <c r="K11" s="35"/>
      <c r="L11" s="36"/>
      <c r="M11" s="36">
        <f>M10-M9</f>
        <v>564200</v>
      </c>
      <c r="N11" s="37"/>
    </row>
    <row r="12" spans="1:14" x14ac:dyDescent="0.25">
      <c r="K12" s="38"/>
    </row>
    <row r="14" spans="1:14" x14ac:dyDescent="0.25">
      <c r="F14" s="26"/>
    </row>
    <row r="17" spans="6:9" x14ac:dyDescent="0.25">
      <c r="F17" s="40"/>
    </row>
    <row r="18" spans="6:9" x14ac:dyDescent="0.25">
      <c r="I18" s="27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91</v>
      </c>
    </row>
    <row r="4" spans="6:8" x14ac:dyDescent="0.25">
      <c r="F4" s="42">
        <v>302000000</v>
      </c>
      <c r="G4" s="41">
        <f>F4*1.5%</f>
        <v>4530000</v>
      </c>
      <c r="H4" s="41">
        <f>G4*10%</f>
        <v>453000</v>
      </c>
    </row>
    <row r="5" spans="6:8" x14ac:dyDescent="0.25">
      <c r="F5" s="42">
        <v>270000000</v>
      </c>
      <c r="G5" s="41">
        <f>F5*3%</f>
        <v>8100000</v>
      </c>
      <c r="H5" s="41">
        <f t="shared" ref="H5:H9" si="0">G5*10%</f>
        <v>810000</v>
      </c>
    </row>
    <row r="6" spans="6:8" x14ac:dyDescent="0.25">
      <c r="F6" s="43">
        <v>340000000</v>
      </c>
      <c r="G6" s="41">
        <f t="shared" ref="G6:G8" si="1">F6*3%</f>
        <v>10200000</v>
      </c>
      <c r="H6" s="41">
        <f t="shared" si="0"/>
        <v>1020000</v>
      </c>
    </row>
    <row r="7" spans="6:8" x14ac:dyDescent="0.25">
      <c r="F7" s="43">
        <v>410000000</v>
      </c>
      <c r="G7" s="41">
        <f t="shared" si="1"/>
        <v>12300000</v>
      </c>
      <c r="H7" s="41">
        <f t="shared" si="0"/>
        <v>1230000</v>
      </c>
    </row>
    <row r="8" spans="6:8" x14ac:dyDescent="0.25">
      <c r="F8" s="42">
        <v>280000000</v>
      </c>
      <c r="G8" s="41">
        <f t="shared" si="1"/>
        <v>8400000</v>
      </c>
      <c r="H8" s="41">
        <f t="shared" si="0"/>
        <v>840000</v>
      </c>
    </row>
    <row r="9" spans="6:8" x14ac:dyDescent="0.25">
      <c r="F9" s="42">
        <v>180000000</v>
      </c>
      <c r="G9" s="41">
        <f>F9*1.5%</f>
        <v>2700000</v>
      </c>
      <c r="H9" s="41">
        <f t="shared" si="0"/>
        <v>270000</v>
      </c>
    </row>
    <row r="10" spans="6:8" x14ac:dyDescent="0.25">
      <c r="H10" s="41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5" t="s">
        <v>86</v>
      </c>
      <c r="G5" s="45"/>
      <c r="H5" s="45"/>
    </row>
    <row r="6" spans="6:8" x14ac:dyDescent="0.25">
      <c r="F6" s="44" t="s">
        <v>89</v>
      </c>
      <c r="G6" s="44"/>
      <c r="H6" s="31" t="s">
        <v>87</v>
      </c>
    </row>
    <row r="7" spans="6:8" x14ac:dyDescent="0.25">
      <c r="F7" s="32">
        <v>0</v>
      </c>
      <c r="G7" s="32">
        <v>2299999</v>
      </c>
      <c r="H7" s="31">
        <v>0.5</v>
      </c>
    </row>
    <row r="8" spans="6:8" x14ac:dyDescent="0.25">
      <c r="F8" s="32">
        <v>2300000</v>
      </c>
      <c r="G8" s="32" t="s">
        <v>88</v>
      </c>
      <c r="H8" s="31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9EA809-CBD8-498C-A95E-DA9E3B846A2B}"/>
</file>

<file path=customXml/itemProps2.xml><?xml version="1.0" encoding="utf-8"?>
<ds:datastoreItem xmlns:ds="http://schemas.openxmlformats.org/officeDocument/2006/customXml" ds:itemID="{7CE7D4D2-2EA1-4619-AAB4-6C02D735E3CC}"/>
</file>

<file path=customXml/itemProps3.xml><?xml version="1.0" encoding="utf-8"?>
<ds:datastoreItem xmlns:ds="http://schemas.openxmlformats.org/officeDocument/2006/customXml" ds:itemID="{1C630EB5-99C2-4660-9C6A-7F85972CDC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2025-09-05T20:58:01Z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