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2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7.xml" ContentType="application/vnd.ms-excel.person+xml"/>
  <Override PartName="/xl/persons/person.xml" ContentType="application/vnd.ms-excel.person+xml"/>
  <Override PartName="/xl/persons/person6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rupoafiansa-my.sharepoint.com/personal/luisa_cardona_bienco_com_co/Documents/Escritorio/Legalización/"/>
    </mc:Choice>
  </mc:AlternateContent>
  <xr:revisionPtr revIDLastSave="284" documentId="13_ncr:1_{4F2C4A7C-6F89-4E3A-82CD-D888A108A92C}" xr6:coauthVersionLast="47" xr6:coauthVersionMax="47" xr10:uidLastSave="{1532F811-E2EF-49A5-BF4C-CDCA7FA07A40}"/>
  <bookViews>
    <workbookView xWindow="-110" yWindow="-110" windowWidth="19420" windowHeight="10300" firstSheet="1" activeTab="2" xr2:uid="{D1EB58E2-D8D9-445B-8420-9610306D8A36}"/>
  </bookViews>
  <sheets>
    <sheet name="CALI SUR " sheetId="1" state="hidden" r:id="rId1"/>
    <sheet name="NORTE MAYO" sheetId="3" r:id="rId2"/>
    <sheet name="SEPT" sheetId="4" r:id="rId3"/>
    <sheet name="Lista" sheetId="2" state="hidden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4" l="1"/>
  <c r="K78" i="3"/>
  <c r="K64" i="3"/>
  <c r="K51" i="3"/>
  <c r="K42" i="3"/>
  <c r="K29" i="3"/>
  <c r="K20" i="3"/>
  <c r="M11" i="1"/>
  <c r="M10" i="1"/>
  <c r="M9" i="1" l="1"/>
  <c r="M3" i="1"/>
  <c r="M4" i="1"/>
  <c r="M5" i="1"/>
  <c r="M6" i="1"/>
  <c r="M7" i="1"/>
  <c r="M8" i="1"/>
  <c r="M2" i="1"/>
  <c r="M21" i="1" l="1"/>
  <c r="M23" i="1" s="1"/>
</calcChain>
</file>

<file path=xl/sharedStrings.xml><?xml version="1.0" encoding="utf-8"?>
<sst xmlns="http://schemas.openxmlformats.org/spreadsheetml/2006/main" count="565" uniqueCount="151">
  <si>
    <t>BENEFICIARIO</t>
  </si>
  <si>
    <t>CANT</t>
  </si>
  <si>
    <t>VALOR</t>
  </si>
  <si>
    <t>IVA</t>
  </si>
  <si>
    <t>TOTAL</t>
  </si>
  <si>
    <t>MES</t>
  </si>
  <si>
    <t>CATEGORIA</t>
  </si>
  <si>
    <t>DETALLE</t>
  </si>
  <si>
    <t>CC</t>
  </si>
  <si>
    <t>SEDE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</si>
  <si>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</si>
  <si>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</si>
  <si>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</si>
  <si>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</si>
  <si>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</si>
  <si>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</si>
  <si>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</si>
  <si>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</si>
  <si>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</si>
  <si>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</si>
  <si>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</si>
  <si>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</si>
  <si>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CALI NORTE</t>
  </si>
  <si>
    <t>CALI SUR</t>
  </si>
  <si>
    <t>BTA UNICENTRO</t>
  </si>
  <si>
    <t>BTA CENTRO</t>
  </si>
  <si>
    <t>CHIA</t>
  </si>
  <si>
    <t>PEREIRA</t>
  </si>
  <si>
    <t>BUCARAMANGA</t>
  </si>
  <si>
    <t>BARRANQUILLA</t>
  </si>
  <si>
    <t>DOMICILIOS</t>
  </si>
  <si>
    <t>PAGO POR REFERIDO</t>
  </si>
  <si>
    <t>REFRIGERIOS</t>
  </si>
  <si>
    <t>VOLANTEO</t>
  </si>
  <si>
    <t>RECOLECTOR DE DATOS</t>
  </si>
  <si>
    <t>OTROS</t>
  </si>
  <si>
    <t>FECHA (DD/MM/AAAA)</t>
  </si>
  <si>
    <t>RESPONSABLE</t>
  </si>
  <si>
    <t>CC/NIT</t>
  </si>
  <si>
    <t>COD INMUEBLE</t>
  </si>
  <si>
    <t>MARIA ALEJANDRA GUTIERREZ</t>
  </si>
  <si>
    <t>JESSICA SANDOVAL</t>
  </si>
  <si>
    <t>LILIANA APONTE</t>
  </si>
  <si>
    <t>SANTIAGO SANTOS</t>
  </si>
  <si>
    <t>DIANA DIAZ</t>
  </si>
  <si>
    <t>JUAN DAVID OCAMPO</t>
  </si>
  <si>
    <t>LUZ VANESSA SANDOVAL</t>
  </si>
  <si>
    <t>JOHANA QUIÑONES</t>
  </si>
  <si>
    <t>CAL</t>
  </si>
  <si>
    <t>COMPRA REFRIGERIOS PLAN PORTERO</t>
  </si>
  <si>
    <t>900319753-3</t>
  </si>
  <si>
    <t>PRICESMART</t>
  </si>
  <si>
    <t>NIRIA MERY VIDAL CORDOBA</t>
  </si>
  <si>
    <t>RAFAEL SUAREZ</t>
  </si>
  <si>
    <t xml:space="preserve">CAJA </t>
  </si>
  <si>
    <t>TOTAL GASTOS</t>
  </si>
  <si>
    <t>SOL DE LA LLANURA REFERIDO PROPIETARIO 110658</t>
  </si>
  <si>
    <t xml:space="preserve">SEBASTIAN GOMEZ </t>
  </si>
  <si>
    <t>VOLANTEO CAPRI, LIMONAR, CANEY. HACIENDA</t>
  </si>
  <si>
    <t xml:space="preserve">VOLANTEO CALICANTO - CIUDADELA COMFANDI </t>
  </si>
  <si>
    <t>PAGO RECONEXION POR CORTE DE SERVICIOS PUBLICOS</t>
  </si>
  <si>
    <t>JORGE TORRES</t>
  </si>
  <si>
    <t>SELLO DE LEIDY MARTINEZ</t>
  </si>
  <si>
    <t>94594923-5</t>
  </si>
  <si>
    <t>ANDRES FELIPE OVIEDO LOPEZ</t>
  </si>
  <si>
    <t>VOLANTEO Y TOMA DE DATOS  CIUDAD JARDIN MAYAPAN, MELENDEZ, CALDAS</t>
  </si>
  <si>
    <t xml:space="preserve">PAGO DE CAMBIO DE CERAMICA UR CHELO </t>
  </si>
  <si>
    <t>FERNANDO MARTINEZ</t>
  </si>
  <si>
    <t xml:space="preserve">VOLANTEO Y TOMA DE DATOS JAMUNDI </t>
  </si>
  <si>
    <t xml:space="preserve">VOLANTEO Y TOMA DE DATOS  </t>
  </si>
  <si>
    <t>LUISA CARDONA</t>
  </si>
  <si>
    <t>CAMINO REAL-ARANJUEZ-COLSEGUROS</t>
  </si>
  <si>
    <t>OLIMPICO-PRADOS DEL NORTE-DEPARTAMENTAL-PRIMERO MAYO</t>
  </si>
  <si>
    <t xml:space="preserve">Janeth </t>
  </si>
  <si>
    <t>YANETH-Transferencia</t>
  </si>
  <si>
    <t>PALMIRA</t>
  </si>
  <si>
    <t>MARES PORTO</t>
  </si>
  <si>
    <t>MARIA AZUCENA</t>
  </si>
  <si>
    <t>REFERIDO PORTERO UNIDAD YADE</t>
  </si>
  <si>
    <t>YELITZA</t>
  </si>
  <si>
    <t>YELITZA-transferencia</t>
  </si>
  <si>
    <t>VOLANTEO PALMIRA COMUNA 7</t>
  </si>
  <si>
    <t>GERALDINE MATOS</t>
  </si>
  <si>
    <t>PROPIETARIO REFIERE CÓD CASA 111393</t>
  </si>
  <si>
    <t xml:space="preserve">VOLANTEO PALMIRA COMUNA </t>
  </si>
  <si>
    <t>VOLANTEO PALMIRA</t>
  </si>
  <si>
    <t>VOLANTEO-PRADO</t>
  </si>
  <si>
    <t>LORENA MOLINA</t>
  </si>
  <si>
    <t>PORTERO TURIN CAMPAÑA CARTELERA</t>
  </si>
  <si>
    <t>Daniel Alberto Romero</t>
  </si>
  <si>
    <t>PORTERO OPORTO</t>
  </si>
  <si>
    <t>JHON SOLANO</t>
  </si>
  <si>
    <t>CAMBULOS</t>
  </si>
  <si>
    <t>SEDE NORTE</t>
  </si>
  <si>
    <t>CERRAJERO</t>
  </si>
  <si>
    <t xml:space="preserve">CHAPA ENTREGA </t>
  </si>
  <si>
    <t xml:space="preserve">REFRIGERIO </t>
  </si>
  <si>
    <t>OBRERO-PALMIRA</t>
  </si>
  <si>
    <t>VANESSA CAMACHO</t>
  </si>
  <si>
    <t>VILLAS DE VERACRUZ, GUABITO, CAMBULOS, VILLA DEL PRADO, BARRANQUILLA</t>
  </si>
  <si>
    <t>CARMEN MORENO</t>
  </si>
  <si>
    <t>REFERIDO</t>
  </si>
  <si>
    <t>Olga janin guantes</t>
  </si>
  <si>
    <t>PENDÓN</t>
  </si>
  <si>
    <t>SANTA BARBARA PALMIRA</t>
  </si>
  <si>
    <t>PAGADO</t>
  </si>
  <si>
    <t xml:space="preserve">PROPIETARIO </t>
  </si>
  <si>
    <t>MARIA CHILO</t>
  </si>
  <si>
    <t>AVISOS</t>
  </si>
  <si>
    <t>PORTERO DE YADE</t>
  </si>
  <si>
    <t>BRISAS DE LOS ALAMOS, SALOMIA, DEPARTAMENTAL</t>
  </si>
  <si>
    <t>Luz Marina Pino</t>
  </si>
  <si>
    <t>PALMIRA SANTA BARBARA</t>
  </si>
  <si>
    <t>SAN ANTONIO, LIBERTADORES, VILLACOLOMBIA, CHAPINERO, FLORESTA</t>
  </si>
  <si>
    <t>CAMILA JARAMILLO</t>
  </si>
  <si>
    <t xml:space="preserve">ARRENDATARIO </t>
  </si>
  <si>
    <t>PORTERO JOHN FRANCO</t>
  </si>
  <si>
    <t>PORTERO MONICA</t>
  </si>
  <si>
    <t>PORTERO MARIA FERNANDA PALMIRA</t>
  </si>
  <si>
    <t>FABIO REINA</t>
  </si>
  <si>
    <t>CAMILO SARRIA</t>
  </si>
  <si>
    <t>PORTERO CARLOS SOTO</t>
  </si>
  <si>
    <t>DIEGO GARZON</t>
  </si>
  <si>
    <t xml:space="preserve">VOLANTEO </t>
  </si>
  <si>
    <t>PRADOS DEL NORTE, VIPASA</t>
  </si>
  <si>
    <t>REFRIGERIO</t>
  </si>
  <si>
    <t>DOLLY TRUJILLO</t>
  </si>
  <si>
    <t>REFIERE PROPIETARIO</t>
  </si>
  <si>
    <t>VOLANTEO EN FERIA EMPRESARIAL</t>
  </si>
  <si>
    <t>CERRAJERO CEDRO</t>
  </si>
  <si>
    <t>FERIA EMPRESARIAL</t>
  </si>
  <si>
    <t>PAGADA</t>
  </si>
  <si>
    <t>REFERIDO PORTERO</t>
  </si>
  <si>
    <t>JAMES ORTIZ</t>
  </si>
  <si>
    <t>Propietario Alameda Alto</t>
  </si>
  <si>
    <t>PROPIETARIO</t>
  </si>
  <si>
    <t xml:space="preserve">Portero </t>
  </si>
  <si>
    <t>Alber Rivas</t>
  </si>
  <si>
    <t>Neidy Plaza</t>
  </si>
  <si>
    <t>Dimary</t>
  </si>
  <si>
    <t>Portero Turin</t>
  </si>
  <si>
    <t>Portero Alameda alto</t>
  </si>
  <si>
    <t>TEQUENDAMA, SAN FDO, NUEVA TEQUENDAMA, ROSVELT, COLSEGUROS, TEMPLETE</t>
  </si>
  <si>
    <t xml:space="preserve">Jhon Harold Gómez </t>
  </si>
  <si>
    <t>Aseo</t>
  </si>
  <si>
    <t>Muli</t>
  </si>
  <si>
    <t>Valeria</t>
  </si>
  <si>
    <t>Franklin Cambindo</t>
  </si>
  <si>
    <t>Jhon Renteria</t>
  </si>
  <si>
    <t>Campaña Cartelera</t>
  </si>
  <si>
    <t>Victoria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</si>
</sst>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_-[$$-409]* #,##0_ ;_-[$$-409]* \-#,##0\ ;_-[$$-409]* &quot;-&quot;??_ ;_-@_ "/>
    <numFmt numFmtId="166" formatCode="&quot;$&quot;\ #,##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15" fontId="5" fillId="0" borderId="1" xfId="0" applyNumberFormat="1" applyFont="1" applyBorder="1"/>
    <xf numFmtId="0" fontId="5" fillId="0" borderId="1" xfId="0" applyFont="1" applyBorder="1"/>
    <xf numFmtId="164" fontId="5" fillId="0" borderId="1" xfId="1" applyNumberFormat="1" applyFont="1" applyBorder="1"/>
    <xf numFmtId="164" fontId="5" fillId="0" borderId="4" xfId="1" applyNumberFormat="1" applyFont="1" applyBorder="1"/>
    <xf numFmtId="0" fontId="5" fillId="0" borderId="5" xfId="0" applyFont="1" applyBorder="1"/>
    <xf numFmtId="0" fontId="5" fillId="0" borderId="10" xfId="0" applyFont="1" applyBorder="1"/>
    <xf numFmtId="164" fontId="5" fillId="0" borderId="10" xfId="1" applyNumberFormat="1" applyFont="1" applyBorder="1"/>
    <xf numFmtId="164" fontId="5" fillId="0" borderId="6" xfId="1" applyNumberFormat="1" applyFont="1" applyBorder="1"/>
    <xf numFmtId="0" fontId="5" fillId="0" borderId="0" xfId="0" applyFont="1"/>
    <xf numFmtId="164" fontId="5" fillId="0" borderId="0" xfId="1" applyNumberFormat="1" applyFont="1"/>
    <xf numFmtId="164" fontId="4" fillId="3" borderId="7" xfId="1" applyNumberFormat="1" applyFont="1" applyFill="1" applyBorder="1"/>
    <xf numFmtId="164" fontId="4" fillId="3" borderId="8" xfId="1" applyNumberFormat="1" applyFont="1" applyFill="1" applyBorder="1"/>
    <xf numFmtId="164" fontId="4" fillId="3" borderId="3" xfId="1" applyNumberFormat="1" applyFont="1" applyFill="1" applyBorder="1"/>
    <xf numFmtId="164" fontId="4" fillId="3" borderId="4" xfId="1" applyNumberFormat="1" applyFont="1" applyFill="1" applyBorder="1"/>
    <xf numFmtId="164" fontId="4" fillId="3" borderId="5" xfId="1" applyNumberFormat="1" applyFont="1" applyFill="1" applyBorder="1"/>
    <xf numFmtId="164" fontId="4" fillId="3" borderId="6" xfId="1" applyNumberFormat="1" applyFont="1" applyFill="1" applyBorder="1"/>
    <xf numFmtId="165" fontId="1" fillId="2" borderId="1" xfId="0" applyNumberFormat="1" applyFont="1" applyFill="1" applyBorder="1" applyAlignment="1">
      <alignment horizontal="center"/>
    </xf>
    <xf numFmtId="165" fontId="0" fillId="0" borderId="0" xfId="0" applyNumberFormat="1"/>
    <xf numFmtId="0" fontId="5" fillId="0" borderId="13" xfId="0" applyFont="1" applyBorder="1"/>
    <xf numFmtId="164" fontId="5" fillId="0" borderId="13" xfId="1" applyNumberFormat="1" applyFont="1" applyBorder="1"/>
    <xf numFmtId="15" fontId="5" fillId="4" borderId="9" xfId="0" applyNumberFormat="1" applyFont="1" applyFill="1" applyBorder="1"/>
    <xf numFmtId="0" fontId="5" fillId="4" borderId="2" xfId="0" applyFont="1" applyFill="1" applyBorder="1"/>
    <xf numFmtId="15" fontId="5" fillId="4" borderId="1" xfId="0" applyNumberFormat="1" applyFont="1" applyFill="1" applyBorder="1"/>
    <xf numFmtId="0" fontId="5" fillId="5" borderId="1" xfId="0" applyFont="1" applyFill="1" applyBorder="1"/>
    <xf numFmtId="164" fontId="5" fillId="5" borderId="1" xfId="1" applyNumberFormat="1" applyFont="1" applyFill="1" applyBorder="1"/>
    <xf numFmtId="0" fontId="4" fillId="2" borderId="14" xfId="0" applyFont="1" applyFill="1" applyBorder="1" applyAlignment="1">
      <alignment horizontal="center"/>
    </xf>
    <xf numFmtId="164" fontId="4" fillId="2" borderId="14" xfId="1" applyNumberFormat="1" applyFont="1" applyFill="1" applyBorder="1" applyAlignment="1">
      <alignment horizontal="center"/>
    </xf>
    <xf numFmtId="164" fontId="4" fillId="2" borderId="15" xfId="1" applyNumberFormat="1" applyFont="1" applyFill="1" applyBorder="1" applyAlignment="1">
      <alignment horizontal="center"/>
    </xf>
    <xf numFmtId="164" fontId="5" fillId="0" borderId="8" xfId="1" applyNumberFormat="1" applyFont="1" applyBorder="1"/>
    <xf numFmtId="0" fontId="0" fillId="0" borderId="1" xfId="0" applyBorder="1"/>
    <xf numFmtId="14" fontId="0" fillId="0" borderId="1" xfId="0" applyNumberFormat="1" applyBorder="1"/>
    <xf numFmtId="0" fontId="1" fillId="4" borderId="1" xfId="0" applyFont="1" applyFill="1" applyBorder="1"/>
    <xf numFmtId="165" fontId="0" fillId="0" borderId="1" xfId="0" applyNumberFormat="1" applyBorder="1"/>
    <xf numFmtId="15" fontId="0" fillId="0" borderId="1" xfId="0" applyNumberFormat="1" applyBorder="1"/>
    <xf numFmtId="14" fontId="0" fillId="0" borderId="0" xfId="0" applyNumberFormat="1"/>
    <xf numFmtId="14" fontId="0" fillId="0" borderId="13" xfId="0" applyNumberFormat="1" applyBorder="1"/>
    <xf numFmtId="165" fontId="1" fillId="4" borderId="1" xfId="0" applyNumberFormat="1" applyFont="1" applyFill="1" applyBorder="1"/>
    <xf numFmtId="0" fontId="1" fillId="0" borderId="16" xfId="0" applyFont="1" applyBorder="1"/>
    <xf numFmtId="0" fontId="1" fillId="0" borderId="1" xfId="0" applyFont="1" applyBorder="1"/>
    <xf numFmtId="164" fontId="0" fillId="0" borderId="1" xfId="1" applyNumberFormat="1" applyFont="1" applyBorder="1"/>
    <xf numFmtId="164" fontId="1" fillId="4" borderId="1" xfId="1" applyNumberFormat="1" applyFont="1" applyFill="1" applyBorder="1"/>
    <xf numFmtId="166" fontId="0" fillId="0" borderId="1" xfId="1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166" fontId="1" fillId="4" borderId="1" xfId="0" applyNumberFormat="1" applyFont="1" applyFill="1" applyBorder="1"/>
    <xf numFmtId="0" fontId="0" fillId="4" borderId="1" xfId="0" applyFill="1" applyBorder="1"/>
    <xf numFmtId="164" fontId="0" fillId="0" borderId="1" xfId="1" applyNumberFormat="1" applyFont="1" applyFill="1" applyBorder="1"/>
    <xf numFmtId="164" fontId="0" fillId="0" borderId="0" xfId="1" applyNumberFormat="1" applyFont="1"/>
    <xf numFmtId="0" fontId="0" fillId="0" borderId="1" xfId="0" applyBorder="1" applyAlignment="1">
      <alignment horizontal="left"/>
    </xf>
    <xf numFmtId="164" fontId="0" fillId="5" borderId="1" xfId="1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17/10/relationships/person" Target="persons/person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2.xml"/><Relationship Id="rId17" Type="http://schemas.microsoft.com/office/2017/10/relationships/person" Target="persons/person0.xml"/><Relationship Id="rId2" Type="http://schemas.openxmlformats.org/officeDocument/2006/relationships/worksheet" Target="worksheets/sheet2.xml"/><Relationship Id="rId16" Type="http://schemas.microsoft.com/office/2017/10/relationships/person" Target="persons/person4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1.xml"/><Relationship Id="rId5" Type="http://schemas.openxmlformats.org/officeDocument/2006/relationships/theme" Target="theme/theme1.xml"/><Relationship Id="rId15" Type="http://schemas.microsoft.com/office/2017/10/relationships/person" Target="persons/person5.xml"/><Relationship Id="rId10" Type="http://schemas.microsoft.com/office/2017/10/relationships/person" Target="persons/person7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microsoft.com/office/2017/10/relationships/person" Target="persons/person6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718F-99CB-4C18-9EEB-8F11ACE89B6E}">
  <dimension ref="A1:N23"/>
  <sheetViews>
    <sheetView workbookViewId="0">
      <selection activeCell="H4" sqref="H4"/>
    </sheetView>
  </sheetViews>
  <sheetFormatPr baseColWidth="10" defaultRowHeight="14.5" x14ac:dyDescent="0.35"/>
  <cols>
    <col min="1" max="1" width="6.453125" style="15" bestFit="1" customWidth="1"/>
    <col min="2" max="2" width="18.26953125" style="15" bestFit="1" customWidth="1"/>
    <col min="3" max="3" width="15.81640625" style="15" bestFit="1" customWidth="1"/>
    <col min="4" max="4" width="7.81640625" style="15" bestFit="1" customWidth="1"/>
    <col min="5" max="5" width="11.1796875" style="15" bestFit="1" customWidth="1"/>
    <col min="6" max="6" width="58.26953125" style="15" bestFit="1" customWidth="1"/>
    <col min="7" max="7" width="13" style="15" bestFit="1" customWidth="1"/>
    <col min="8" max="8" width="11.54296875" style="15" bestFit="1" customWidth="1"/>
    <col min="9" max="9" width="22.54296875" style="15" bestFit="1" customWidth="1"/>
    <col min="10" max="10" width="5.1796875" style="15" bestFit="1" customWidth="1"/>
    <col min="11" max="11" width="11.26953125" style="16" bestFit="1" customWidth="1"/>
    <col min="12" max="12" width="13.54296875" style="16" bestFit="1" customWidth="1"/>
    <col min="13" max="13" width="11.26953125" style="16" bestFit="1" customWidth="1"/>
    <col min="14" max="14" width="12" bestFit="1" customWidth="1"/>
  </cols>
  <sheetData>
    <row r="1" spans="1:13" ht="15" thickBot="1" x14ac:dyDescent="0.4">
      <c r="A1" s="3" t="s">
        <v>48</v>
      </c>
      <c r="B1" s="4" t="s">
        <v>36</v>
      </c>
      <c r="C1" s="32" t="s">
        <v>37</v>
      </c>
      <c r="D1" s="32" t="s">
        <v>9</v>
      </c>
      <c r="E1" s="32" t="s">
        <v>6</v>
      </c>
      <c r="F1" s="32" t="s">
        <v>7</v>
      </c>
      <c r="G1" s="32" t="s">
        <v>39</v>
      </c>
      <c r="H1" s="32" t="s">
        <v>38</v>
      </c>
      <c r="I1" s="32" t="s">
        <v>0</v>
      </c>
      <c r="J1" s="32" t="s">
        <v>1</v>
      </c>
      <c r="K1" s="33" t="s">
        <v>2</v>
      </c>
      <c r="L1" s="33" t="s">
        <v>3</v>
      </c>
      <c r="M1" s="34" t="s">
        <v>4</v>
      </c>
    </row>
    <row r="2" spans="1:13" ht="15" thickBot="1" x14ac:dyDescent="0.4">
      <c r="A2" s="28" t="s">
        <v>12</v>
      </c>
      <c r="B2" s="27">
        <v>45371</v>
      </c>
      <c r="C2" s="30" t="s">
        <v>47</v>
      </c>
      <c r="D2" s="30" t="s">
        <v>23</v>
      </c>
      <c r="E2" s="30" t="s">
        <v>31</v>
      </c>
      <c r="F2" s="30" t="s">
        <v>56</v>
      </c>
      <c r="G2" s="30">
        <v>110658</v>
      </c>
      <c r="H2" s="30"/>
      <c r="I2" s="30" t="s">
        <v>57</v>
      </c>
      <c r="J2" s="30"/>
      <c r="K2" s="31">
        <v>200000</v>
      </c>
      <c r="L2" s="9"/>
      <c r="M2" s="9">
        <f>K2</f>
        <v>200000</v>
      </c>
    </row>
    <row r="3" spans="1:13" ht="15" thickBot="1" x14ac:dyDescent="0.4">
      <c r="A3" s="28" t="s">
        <v>12</v>
      </c>
      <c r="B3" s="27">
        <v>45359</v>
      </c>
      <c r="C3" s="30" t="s">
        <v>47</v>
      </c>
      <c r="D3" s="30" t="s">
        <v>23</v>
      </c>
      <c r="E3" s="30" t="s">
        <v>32</v>
      </c>
      <c r="F3" s="30" t="s">
        <v>49</v>
      </c>
      <c r="G3" s="30"/>
      <c r="H3" s="30" t="s">
        <v>50</v>
      </c>
      <c r="I3" s="30" t="s">
        <v>51</v>
      </c>
      <c r="J3" s="30"/>
      <c r="K3" s="31">
        <v>185000</v>
      </c>
      <c r="L3" s="9"/>
      <c r="M3" s="9">
        <f t="shared" ref="M3:M4" si="0">K3</f>
        <v>185000</v>
      </c>
    </row>
    <row r="4" spans="1:13" ht="15" thickBot="1" x14ac:dyDescent="0.4">
      <c r="A4" s="28" t="s">
        <v>12</v>
      </c>
      <c r="B4" s="29">
        <v>45352</v>
      </c>
      <c r="C4" s="30" t="s">
        <v>47</v>
      </c>
      <c r="D4" s="30" t="s">
        <v>23</v>
      </c>
      <c r="E4" s="30" t="s">
        <v>33</v>
      </c>
      <c r="F4" s="30" t="s">
        <v>58</v>
      </c>
      <c r="G4" s="30"/>
      <c r="H4" s="30">
        <v>4920706</v>
      </c>
      <c r="I4" s="30" t="s">
        <v>53</v>
      </c>
      <c r="J4" s="30"/>
      <c r="K4" s="31">
        <v>200000</v>
      </c>
      <c r="L4" s="9"/>
      <c r="M4" s="9">
        <f t="shared" si="0"/>
        <v>200000</v>
      </c>
    </row>
    <row r="5" spans="1:13" ht="15" thickBot="1" x14ac:dyDescent="0.4">
      <c r="A5" s="28" t="s">
        <v>12</v>
      </c>
      <c r="B5" s="29">
        <v>45372</v>
      </c>
      <c r="C5" s="30" t="s">
        <v>47</v>
      </c>
      <c r="D5" s="30" t="s">
        <v>23</v>
      </c>
      <c r="E5" s="30" t="s">
        <v>33</v>
      </c>
      <c r="F5" s="30" t="s">
        <v>59</v>
      </c>
      <c r="G5" s="30"/>
      <c r="H5" s="30">
        <v>4920706</v>
      </c>
      <c r="I5" s="30" t="s">
        <v>53</v>
      </c>
      <c r="J5" s="30"/>
      <c r="K5" s="31">
        <v>150000</v>
      </c>
      <c r="L5" s="9"/>
      <c r="M5" s="9">
        <f t="shared" ref="M5:M11" si="1">K5</f>
        <v>150000</v>
      </c>
    </row>
    <row r="6" spans="1:13" ht="15" thickBot="1" x14ac:dyDescent="0.4">
      <c r="A6" s="28" t="s">
        <v>12</v>
      </c>
      <c r="B6" s="29">
        <v>45360</v>
      </c>
      <c r="C6" s="30" t="s">
        <v>47</v>
      </c>
      <c r="D6" s="30" t="s">
        <v>23</v>
      </c>
      <c r="E6" s="30" t="s">
        <v>35</v>
      </c>
      <c r="F6" s="30" t="s">
        <v>60</v>
      </c>
      <c r="G6" s="30">
        <v>98022</v>
      </c>
      <c r="H6" s="30"/>
      <c r="I6" s="30" t="s">
        <v>61</v>
      </c>
      <c r="J6" s="30"/>
      <c r="K6" s="31">
        <v>70000</v>
      </c>
      <c r="L6" s="9"/>
      <c r="M6" s="9">
        <f t="shared" si="1"/>
        <v>70000</v>
      </c>
    </row>
    <row r="7" spans="1:13" ht="15" thickBot="1" x14ac:dyDescent="0.4">
      <c r="A7" s="5" t="s">
        <v>12</v>
      </c>
      <c r="B7" s="7">
        <v>45363</v>
      </c>
      <c r="C7" s="30" t="s">
        <v>47</v>
      </c>
      <c r="D7" s="30" t="s">
        <v>23</v>
      </c>
      <c r="E7" s="30" t="s">
        <v>35</v>
      </c>
      <c r="F7" s="30" t="s">
        <v>62</v>
      </c>
      <c r="G7" s="30"/>
      <c r="H7" s="30" t="s">
        <v>63</v>
      </c>
      <c r="I7" s="30" t="s">
        <v>64</v>
      </c>
      <c r="J7" s="30"/>
      <c r="K7" s="31">
        <v>17000</v>
      </c>
      <c r="L7" s="9"/>
      <c r="M7" s="9">
        <f t="shared" si="1"/>
        <v>17000</v>
      </c>
    </row>
    <row r="8" spans="1:13" ht="15" thickBot="1" x14ac:dyDescent="0.4">
      <c r="A8" s="5" t="s">
        <v>12</v>
      </c>
      <c r="B8" s="7">
        <v>45378</v>
      </c>
      <c r="C8" s="8" t="s">
        <v>47</v>
      </c>
      <c r="D8" s="8" t="s">
        <v>23</v>
      </c>
      <c r="E8" s="8" t="s">
        <v>33</v>
      </c>
      <c r="F8" s="8" t="s">
        <v>65</v>
      </c>
      <c r="G8" s="8"/>
      <c r="H8" s="8">
        <v>4920706</v>
      </c>
      <c r="I8" s="8" t="s">
        <v>53</v>
      </c>
      <c r="J8" s="8"/>
      <c r="K8" s="9">
        <v>160000</v>
      </c>
      <c r="L8" s="9"/>
      <c r="M8" s="9">
        <f t="shared" si="1"/>
        <v>160000</v>
      </c>
    </row>
    <row r="9" spans="1:13" ht="15" thickBot="1" x14ac:dyDescent="0.4">
      <c r="A9" s="5" t="s">
        <v>12</v>
      </c>
      <c r="B9" s="7">
        <v>45372</v>
      </c>
      <c r="C9" s="8" t="s">
        <v>47</v>
      </c>
      <c r="D9" s="8" t="s">
        <v>23</v>
      </c>
      <c r="E9" s="8" t="s">
        <v>35</v>
      </c>
      <c r="F9" s="8" t="s">
        <v>66</v>
      </c>
      <c r="G9" s="8">
        <v>104229</v>
      </c>
      <c r="H9" s="8"/>
      <c r="I9" s="8" t="s">
        <v>67</v>
      </c>
      <c r="J9" s="8"/>
      <c r="K9" s="9">
        <v>50000</v>
      </c>
      <c r="L9" s="9"/>
      <c r="M9" s="9">
        <f t="shared" si="1"/>
        <v>50000</v>
      </c>
    </row>
    <row r="10" spans="1:13" ht="15" thickBot="1" x14ac:dyDescent="0.4">
      <c r="A10" s="5" t="s">
        <v>12</v>
      </c>
      <c r="B10" s="7">
        <v>45372</v>
      </c>
      <c r="C10" s="8" t="s">
        <v>47</v>
      </c>
      <c r="D10" s="8" t="s">
        <v>23</v>
      </c>
      <c r="E10" s="8" t="s">
        <v>33</v>
      </c>
      <c r="F10" s="8" t="s">
        <v>68</v>
      </c>
      <c r="G10" s="8"/>
      <c r="H10" s="8">
        <v>31301689</v>
      </c>
      <c r="I10" s="8" t="s">
        <v>52</v>
      </c>
      <c r="J10" s="8"/>
      <c r="K10" s="9">
        <v>120000</v>
      </c>
      <c r="L10" s="9"/>
      <c r="M10" s="9">
        <f t="shared" si="1"/>
        <v>120000</v>
      </c>
    </row>
    <row r="11" spans="1:13" ht="15" thickBot="1" x14ac:dyDescent="0.4">
      <c r="A11" s="5" t="s">
        <v>12</v>
      </c>
      <c r="B11" s="7">
        <v>45381</v>
      </c>
      <c r="C11" s="8" t="s">
        <v>47</v>
      </c>
      <c r="D11" s="8" t="s">
        <v>23</v>
      </c>
      <c r="E11" s="8" t="s">
        <v>33</v>
      </c>
      <c r="F11" s="8" t="s">
        <v>69</v>
      </c>
      <c r="G11" s="8"/>
      <c r="H11" s="8">
        <v>4920706</v>
      </c>
      <c r="I11" s="8" t="s">
        <v>53</v>
      </c>
      <c r="J11" s="8"/>
      <c r="K11" s="9">
        <v>120000</v>
      </c>
      <c r="L11" s="9"/>
      <c r="M11" s="9">
        <f t="shared" si="1"/>
        <v>120000</v>
      </c>
    </row>
    <row r="12" spans="1:13" x14ac:dyDescent="0.35">
      <c r="A12" s="5"/>
      <c r="B12" s="7"/>
      <c r="C12" s="25"/>
      <c r="D12" s="25"/>
      <c r="E12" s="25"/>
      <c r="F12" s="25"/>
      <c r="G12" s="25"/>
      <c r="H12" s="25"/>
      <c r="I12" s="25"/>
      <c r="J12" s="25"/>
      <c r="K12" s="26"/>
      <c r="L12" s="26"/>
      <c r="M12" s="35"/>
    </row>
    <row r="13" spans="1:13" x14ac:dyDescent="0.35">
      <c r="A13" s="6"/>
      <c r="B13" s="8"/>
      <c r="C13" s="8"/>
      <c r="D13" s="8"/>
      <c r="E13" s="8"/>
      <c r="F13" s="8"/>
      <c r="G13" s="8"/>
      <c r="H13" s="8"/>
      <c r="I13" s="8"/>
      <c r="J13" s="8"/>
      <c r="K13" s="9"/>
      <c r="L13" s="9"/>
      <c r="M13" s="10"/>
    </row>
    <row r="14" spans="1:13" x14ac:dyDescent="0.35">
      <c r="A14" s="6"/>
      <c r="B14" s="8"/>
      <c r="C14" s="8"/>
      <c r="D14" s="8"/>
      <c r="E14" s="8"/>
      <c r="F14" s="8"/>
      <c r="G14" s="8"/>
      <c r="H14" s="8"/>
      <c r="I14" s="8"/>
      <c r="J14" s="8"/>
      <c r="K14" s="9"/>
      <c r="L14" s="9"/>
      <c r="M14" s="10"/>
    </row>
    <row r="15" spans="1:13" x14ac:dyDescent="0.35">
      <c r="A15" s="6"/>
      <c r="B15" s="8"/>
      <c r="C15" s="8"/>
      <c r="D15" s="8"/>
      <c r="E15" s="8"/>
      <c r="F15" s="8"/>
      <c r="G15" s="8"/>
      <c r="H15" s="8"/>
      <c r="I15" s="8"/>
      <c r="J15" s="8"/>
      <c r="K15" s="9"/>
      <c r="L15" s="9"/>
      <c r="M15" s="10"/>
    </row>
    <row r="16" spans="1:13" x14ac:dyDescent="0.35">
      <c r="A16" s="6"/>
      <c r="B16" s="8"/>
      <c r="C16" s="8"/>
      <c r="D16" s="8"/>
      <c r="E16" s="8"/>
      <c r="F16" s="8"/>
      <c r="G16" s="8"/>
      <c r="H16" s="8"/>
      <c r="I16" s="8"/>
      <c r="J16" s="8"/>
      <c r="K16" s="9"/>
      <c r="L16" s="9"/>
      <c r="M16" s="10"/>
    </row>
    <row r="17" spans="1:14" x14ac:dyDescent="0.35">
      <c r="A17" s="6"/>
      <c r="B17" s="8"/>
      <c r="C17" s="8"/>
      <c r="D17" s="8"/>
      <c r="E17" s="8"/>
      <c r="F17" s="8"/>
      <c r="G17" s="8"/>
      <c r="H17" s="8"/>
      <c r="I17" s="8"/>
      <c r="J17" s="8"/>
      <c r="K17" s="9"/>
      <c r="L17" s="9"/>
      <c r="M17" s="10"/>
    </row>
    <row r="18" spans="1:14" x14ac:dyDescent="0.35">
      <c r="A18" s="6"/>
      <c r="B18" s="8"/>
      <c r="C18" s="8"/>
      <c r="D18" s="8"/>
      <c r="E18" s="8"/>
      <c r="F18" s="8"/>
      <c r="G18" s="8"/>
      <c r="H18" s="8"/>
      <c r="I18" s="8"/>
      <c r="J18" s="8"/>
      <c r="K18" s="9"/>
      <c r="L18" s="9"/>
      <c r="M18" s="10"/>
    </row>
    <row r="19" spans="1:14" x14ac:dyDescent="0.35">
      <c r="A19" s="6"/>
      <c r="B19" s="8"/>
      <c r="C19" s="8"/>
      <c r="D19" s="8"/>
      <c r="E19" s="8"/>
      <c r="F19" s="8"/>
      <c r="G19" s="8"/>
      <c r="H19" s="8"/>
      <c r="I19" s="8"/>
      <c r="J19" s="8"/>
      <c r="K19" s="9"/>
      <c r="L19" s="9"/>
      <c r="M19" s="10"/>
    </row>
    <row r="20" spans="1:14" ht="15" thickBot="1" x14ac:dyDescent="0.4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3"/>
      <c r="M20" s="14"/>
    </row>
    <row r="21" spans="1:14" x14ac:dyDescent="0.35">
      <c r="L21" s="17" t="s">
        <v>55</v>
      </c>
      <c r="M21" s="18">
        <f>SUM(M2:M20)</f>
        <v>1272000</v>
      </c>
    </row>
    <row r="22" spans="1:14" x14ac:dyDescent="0.35">
      <c r="L22" s="19" t="s">
        <v>54</v>
      </c>
      <c r="M22" s="20">
        <v>1500000</v>
      </c>
    </row>
    <row r="23" spans="1:14" ht="15" thickBot="1" x14ac:dyDescent="0.4">
      <c r="L23" s="21"/>
      <c r="M23" s="22">
        <f>M22-M21</f>
        <v>228000</v>
      </c>
      <c r="N23" s="2"/>
    </row>
  </sheetData>
  <sortState xmlns:xlrd2="http://schemas.microsoft.com/office/spreadsheetml/2017/richdata2" ref="A2:M12">
    <sortCondition ref="B2:B12"/>
  </sortState>
  <phoneticPr fontId="2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505A871-16B0-425B-8289-9A53145187ED}">
          <x14:formula1>
            <xm:f>Lista!$B$2:$B$9</xm:f>
          </x14:formula1>
          <xm:sqref>D2:D1048576</xm:sqref>
        </x14:dataValidation>
        <x14:dataValidation type="list" allowBlank="1" showInputMessage="1" showErrorMessage="1" xr:uid="{36956EFA-E757-48E1-B7B5-A578C6BFD652}">
          <x14:formula1>
            <xm:f>Lista!$C$2:$C$7</xm:f>
          </x14:formula1>
          <xm:sqref>E2:E1048576</xm:sqref>
        </x14:dataValidation>
        <x14:dataValidation type="list" allowBlank="1" showInputMessage="1" showErrorMessage="1" xr:uid="{649B1311-544B-4329-81A0-2D1E62055B8A}">
          <x14:formula1>
            <xm:f>Lista!$I$2:$I$16</xm:f>
          </x14:formula1>
          <xm:sqref>C2:C1048576</xm:sqref>
        </x14:dataValidation>
        <x14:dataValidation type="list" allowBlank="1" showInputMessage="1" showErrorMessage="1" xr:uid="{5A657252-5F1C-4886-B3F1-7B6A6F5A0A17}">
          <x14:formula1>
            <xm:f>Lista!$A$2:$A$13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59A4B-AFAC-437E-9395-224444834E3C}">
  <dimension ref="A1:M79"/>
  <sheetViews>
    <sheetView topLeftCell="A61" workbookViewId="0">
      <selection activeCell="C81" sqref="C81"/>
    </sheetView>
  </sheetViews>
  <sheetFormatPr baseColWidth="10" defaultRowHeight="14.5" x14ac:dyDescent="0.35"/>
  <cols>
    <col min="2" max="2" width="12.26953125" customWidth="1"/>
    <col min="3" max="3" width="14" customWidth="1"/>
    <col min="4" max="4" width="10.26953125" customWidth="1"/>
    <col min="5" max="5" width="16.36328125" customWidth="1"/>
    <col min="6" max="6" width="37.54296875" customWidth="1"/>
    <col min="7" max="7" width="11.08984375" customWidth="1"/>
    <col min="9" max="9" width="22.81640625" bestFit="1" customWidth="1"/>
    <col min="10" max="10" width="6" bestFit="1" customWidth="1"/>
    <col min="11" max="11" width="12.90625" style="24" customWidth="1"/>
    <col min="12" max="12" width="19.1796875" customWidth="1"/>
    <col min="13" max="13" width="19.1796875" style="24" customWidth="1"/>
  </cols>
  <sheetData>
    <row r="1" spans="1:13" x14ac:dyDescent="0.35">
      <c r="A1" s="1" t="s">
        <v>5</v>
      </c>
      <c r="B1" s="1" t="s">
        <v>36</v>
      </c>
      <c r="C1" s="1" t="s">
        <v>37</v>
      </c>
      <c r="D1" s="1" t="s">
        <v>9</v>
      </c>
      <c r="E1" s="1" t="s">
        <v>6</v>
      </c>
      <c r="F1" s="1" t="s">
        <v>7</v>
      </c>
      <c r="G1" s="1" t="s">
        <v>39</v>
      </c>
      <c r="H1" s="1" t="s">
        <v>38</v>
      </c>
      <c r="I1" s="1" t="s">
        <v>0</v>
      </c>
      <c r="J1" s="1" t="s">
        <v>1</v>
      </c>
      <c r="K1" s="23" t="s">
        <v>2</v>
      </c>
      <c r="L1" s="1" t="s">
        <v>3</v>
      </c>
      <c r="M1" s="23" t="s">
        <v>4</v>
      </c>
    </row>
    <row r="2" spans="1:13" x14ac:dyDescent="0.35">
      <c r="A2" s="36" t="s">
        <v>13</v>
      </c>
      <c r="B2" s="40">
        <v>45398</v>
      </c>
      <c r="C2" s="36" t="s">
        <v>70</v>
      </c>
      <c r="D2" s="36" t="s">
        <v>22</v>
      </c>
      <c r="E2" s="36" t="s">
        <v>31</v>
      </c>
      <c r="F2" s="36" t="s">
        <v>78</v>
      </c>
      <c r="G2" s="36"/>
      <c r="H2" s="36"/>
      <c r="I2" s="36" t="s">
        <v>91</v>
      </c>
      <c r="J2" s="36"/>
      <c r="K2" s="39">
        <v>30000</v>
      </c>
      <c r="L2" s="36"/>
      <c r="M2" s="39"/>
    </row>
    <row r="3" spans="1:13" x14ac:dyDescent="0.35">
      <c r="A3" s="36" t="s">
        <v>13</v>
      </c>
      <c r="B3" s="40">
        <v>45391</v>
      </c>
      <c r="C3" s="36" t="s">
        <v>70</v>
      </c>
      <c r="D3" s="36" t="s">
        <v>22</v>
      </c>
      <c r="E3" s="36" t="s">
        <v>31</v>
      </c>
      <c r="F3" s="36" t="s">
        <v>74</v>
      </c>
      <c r="G3" s="36"/>
      <c r="H3" s="36"/>
      <c r="I3" s="36" t="s">
        <v>73</v>
      </c>
      <c r="J3" s="36"/>
      <c r="K3" s="39">
        <v>90000</v>
      </c>
      <c r="L3" s="36"/>
      <c r="M3" s="39"/>
    </row>
    <row r="4" spans="1:13" x14ac:dyDescent="0.35">
      <c r="A4" s="36" t="s">
        <v>13</v>
      </c>
      <c r="B4" s="40">
        <v>45397</v>
      </c>
      <c r="C4" s="36" t="s">
        <v>70</v>
      </c>
      <c r="D4" s="36" t="s">
        <v>22</v>
      </c>
      <c r="E4" s="36" t="s">
        <v>33</v>
      </c>
      <c r="F4" s="36" t="s">
        <v>71</v>
      </c>
      <c r="G4" s="36"/>
      <c r="H4" s="8">
        <v>4920706</v>
      </c>
      <c r="I4" s="36" t="s">
        <v>53</v>
      </c>
      <c r="J4" s="36"/>
      <c r="K4" s="39">
        <v>120000</v>
      </c>
      <c r="L4" s="36"/>
      <c r="M4" s="39"/>
    </row>
    <row r="5" spans="1:13" x14ac:dyDescent="0.35">
      <c r="A5" s="36" t="s">
        <v>13</v>
      </c>
      <c r="B5" s="40">
        <v>45407</v>
      </c>
      <c r="C5" s="36" t="s">
        <v>70</v>
      </c>
      <c r="D5" s="36" t="s">
        <v>22</v>
      </c>
      <c r="E5" s="36" t="s">
        <v>33</v>
      </c>
      <c r="F5" s="36" t="s">
        <v>72</v>
      </c>
      <c r="G5" s="36"/>
      <c r="H5" s="8">
        <v>4920706</v>
      </c>
      <c r="I5" s="36" t="s">
        <v>53</v>
      </c>
      <c r="J5" s="36"/>
      <c r="K5" s="39">
        <v>160000</v>
      </c>
      <c r="L5" s="36"/>
      <c r="M5" s="39"/>
    </row>
    <row r="6" spans="1:13" x14ac:dyDescent="0.35">
      <c r="A6" s="36" t="s">
        <v>13</v>
      </c>
      <c r="B6" s="40">
        <v>45399</v>
      </c>
      <c r="C6" s="36" t="s">
        <v>70</v>
      </c>
      <c r="D6" s="36" t="s">
        <v>22</v>
      </c>
      <c r="E6" s="36" t="s">
        <v>33</v>
      </c>
      <c r="F6" s="36" t="s">
        <v>75</v>
      </c>
      <c r="G6" s="36"/>
      <c r="H6" s="36">
        <v>10297186</v>
      </c>
      <c r="I6" s="36" t="s">
        <v>76</v>
      </c>
      <c r="J6" s="36"/>
      <c r="K6" s="39">
        <v>40000</v>
      </c>
      <c r="L6" s="36"/>
      <c r="M6" s="39"/>
    </row>
    <row r="7" spans="1:13" x14ac:dyDescent="0.35">
      <c r="A7" s="36" t="s">
        <v>13</v>
      </c>
      <c r="B7" s="40">
        <v>45412</v>
      </c>
      <c r="C7" s="36" t="s">
        <v>70</v>
      </c>
      <c r="D7" s="36" t="s">
        <v>22</v>
      </c>
      <c r="E7" s="36" t="s">
        <v>31</v>
      </c>
      <c r="F7" s="36" t="s">
        <v>83</v>
      </c>
      <c r="G7" s="36"/>
      <c r="H7" s="36">
        <v>1144189142</v>
      </c>
      <c r="I7" s="36" t="s">
        <v>77</v>
      </c>
      <c r="J7" s="36"/>
      <c r="K7" s="39">
        <v>110000</v>
      </c>
      <c r="L7" s="36"/>
      <c r="M7" s="39"/>
    </row>
    <row r="8" spans="1:13" x14ac:dyDescent="0.35">
      <c r="A8" s="36" t="s">
        <v>13</v>
      </c>
      <c r="B8" s="37">
        <v>45411</v>
      </c>
      <c r="C8" s="36" t="s">
        <v>70</v>
      </c>
      <c r="D8" s="36" t="s">
        <v>22</v>
      </c>
      <c r="E8" s="36" t="s">
        <v>31</v>
      </c>
      <c r="F8" s="36" t="s">
        <v>80</v>
      </c>
      <c r="G8" s="36"/>
      <c r="H8" s="36">
        <v>1007454270</v>
      </c>
      <c r="I8" s="36" t="s">
        <v>79</v>
      </c>
      <c r="J8" s="36"/>
      <c r="K8" s="39">
        <v>49000</v>
      </c>
      <c r="L8" s="36"/>
      <c r="M8" s="39"/>
    </row>
    <row r="9" spans="1:13" x14ac:dyDescent="0.35">
      <c r="A9" s="36" t="s">
        <v>13</v>
      </c>
      <c r="B9" s="37">
        <v>45408</v>
      </c>
      <c r="C9" s="36" t="s">
        <v>70</v>
      </c>
      <c r="D9" s="36" t="s">
        <v>22</v>
      </c>
      <c r="E9" s="36" t="s">
        <v>33</v>
      </c>
      <c r="F9" s="36" t="s">
        <v>81</v>
      </c>
      <c r="G9" s="36"/>
      <c r="H9" s="36">
        <v>1113640028</v>
      </c>
      <c r="I9" s="36" t="s">
        <v>82</v>
      </c>
      <c r="J9" s="36"/>
      <c r="K9" s="39">
        <v>40000</v>
      </c>
      <c r="L9" s="36"/>
      <c r="M9" s="39"/>
    </row>
    <row r="10" spans="1:13" x14ac:dyDescent="0.35">
      <c r="A10" s="36" t="s">
        <v>13</v>
      </c>
      <c r="B10" s="41">
        <v>45412</v>
      </c>
      <c r="C10" s="36" t="s">
        <v>70</v>
      </c>
      <c r="D10" s="36" t="s">
        <v>22</v>
      </c>
      <c r="E10" s="36" t="s">
        <v>33</v>
      </c>
      <c r="F10" s="36" t="s">
        <v>84</v>
      </c>
      <c r="G10" s="36"/>
      <c r="H10" s="36">
        <v>1113640028</v>
      </c>
      <c r="I10" s="36" t="s">
        <v>82</v>
      </c>
      <c r="J10" s="36"/>
      <c r="K10" s="39">
        <v>40000</v>
      </c>
      <c r="L10" s="36"/>
      <c r="M10" s="39"/>
    </row>
    <row r="11" spans="1:13" x14ac:dyDescent="0.35">
      <c r="A11" s="36" t="s">
        <v>14</v>
      </c>
      <c r="B11" s="37">
        <v>45415</v>
      </c>
      <c r="C11" s="36" t="s">
        <v>70</v>
      </c>
      <c r="D11" s="36" t="s">
        <v>22</v>
      </c>
      <c r="E11" s="36" t="s">
        <v>33</v>
      </c>
      <c r="F11" s="36" t="s">
        <v>85</v>
      </c>
      <c r="G11" s="36"/>
      <c r="H11" s="36">
        <v>1113639616</v>
      </c>
      <c r="I11" s="36" t="s">
        <v>87</v>
      </c>
      <c r="J11" s="36"/>
      <c r="K11" s="39">
        <v>40000</v>
      </c>
      <c r="L11" s="36"/>
      <c r="M11" s="39"/>
    </row>
    <row r="12" spans="1:13" x14ac:dyDescent="0.35">
      <c r="A12" s="36" t="s">
        <v>13</v>
      </c>
      <c r="B12" s="37">
        <v>45400</v>
      </c>
      <c r="C12" s="36" t="s">
        <v>70</v>
      </c>
      <c r="D12" s="36" t="s">
        <v>22</v>
      </c>
      <c r="E12" s="36" t="s">
        <v>35</v>
      </c>
      <c r="F12" s="36" t="s">
        <v>32</v>
      </c>
      <c r="G12" s="36"/>
      <c r="H12" s="36"/>
      <c r="I12" s="36" t="s">
        <v>51</v>
      </c>
      <c r="J12" s="36"/>
      <c r="K12" s="39">
        <v>162599</v>
      </c>
      <c r="L12" s="36"/>
      <c r="M12" s="39"/>
    </row>
    <row r="13" spans="1:13" x14ac:dyDescent="0.35">
      <c r="A13" s="36" t="s">
        <v>14</v>
      </c>
      <c r="B13" s="37">
        <v>45415</v>
      </c>
      <c r="C13" s="36" t="s">
        <v>70</v>
      </c>
      <c r="D13" s="36" t="s">
        <v>22</v>
      </c>
      <c r="E13" s="36" t="s">
        <v>35</v>
      </c>
      <c r="F13" s="36" t="s">
        <v>32</v>
      </c>
      <c r="G13" s="36"/>
      <c r="H13" s="36"/>
      <c r="I13" s="36" t="s">
        <v>51</v>
      </c>
      <c r="J13" s="36"/>
      <c r="K13" s="39">
        <v>138000</v>
      </c>
      <c r="L13" s="36"/>
      <c r="M13" s="39"/>
    </row>
    <row r="14" spans="1:13" x14ac:dyDescent="0.35">
      <c r="A14" s="36" t="s">
        <v>14</v>
      </c>
      <c r="B14" s="37">
        <v>45428</v>
      </c>
      <c r="C14" s="36" t="s">
        <v>70</v>
      </c>
      <c r="D14" s="36" t="s">
        <v>22</v>
      </c>
      <c r="E14" s="36" t="s">
        <v>33</v>
      </c>
      <c r="F14" s="36" t="s">
        <v>86</v>
      </c>
      <c r="G14" s="36"/>
      <c r="H14" s="36">
        <v>1113639616</v>
      </c>
      <c r="I14" s="36" t="s">
        <v>87</v>
      </c>
      <c r="J14" s="36"/>
      <c r="K14" s="39">
        <v>40000</v>
      </c>
      <c r="L14" s="36"/>
      <c r="M14" s="39"/>
    </row>
    <row r="15" spans="1:13" x14ac:dyDescent="0.35">
      <c r="A15" s="36" t="s">
        <v>14</v>
      </c>
      <c r="B15" s="37">
        <v>45422</v>
      </c>
      <c r="C15" s="36" t="s">
        <v>70</v>
      </c>
      <c r="D15" s="36" t="s">
        <v>22</v>
      </c>
      <c r="E15" s="36" t="s">
        <v>31</v>
      </c>
      <c r="F15" s="36" t="s">
        <v>88</v>
      </c>
      <c r="G15" s="36"/>
      <c r="H15" s="36">
        <v>1111809350</v>
      </c>
      <c r="I15" s="36" t="s">
        <v>89</v>
      </c>
      <c r="J15" s="36"/>
      <c r="K15" s="39">
        <v>30000</v>
      </c>
      <c r="L15" s="36"/>
      <c r="M15" s="39"/>
    </row>
    <row r="16" spans="1:13" x14ac:dyDescent="0.35">
      <c r="A16" s="36" t="s">
        <v>14</v>
      </c>
      <c r="B16" s="37">
        <v>45427</v>
      </c>
      <c r="C16" s="36" t="s">
        <v>70</v>
      </c>
      <c r="D16" s="36" t="s">
        <v>22</v>
      </c>
      <c r="E16" s="36" t="s">
        <v>31</v>
      </c>
      <c r="F16" s="36" t="s">
        <v>90</v>
      </c>
      <c r="G16" s="36"/>
      <c r="H16" s="36"/>
      <c r="I16" s="36"/>
      <c r="J16" s="36"/>
      <c r="K16" s="39">
        <v>30000</v>
      </c>
      <c r="L16" s="36"/>
      <c r="M16" s="39"/>
    </row>
    <row r="17" spans="1:13" x14ac:dyDescent="0.35">
      <c r="A17" s="36" t="s">
        <v>14</v>
      </c>
      <c r="B17" s="37">
        <v>45426</v>
      </c>
      <c r="C17" s="36" t="s">
        <v>70</v>
      </c>
      <c r="D17" s="36" t="s">
        <v>22</v>
      </c>
      <c r="E17" s="36" t="s">
        <v>33</v>
      </c>
      <c r="F17" s="36" t="s">
        <v>85</v>
      </c>
      <c r="G17" s="36"/>
      <c r="H17" s="36">
        <v>1113640028</v>
      </c>
      <c r="I17" s="36" t="s">
        <v>82</v>
      </c>
      <c r="J17" s="36"/>
      <c r="K17" s="39">
        <v>40000</v>
      </c>
      <c r="L17" s="36"/>
      <c r="M17" s="39"/>
    </row>
    <row r="18" spans="1:13" x14ac:dyDescent="0.35">
      <c r="A18" s="36" t="s">
        <v>14</v>
      </c>
      <c r="B18" s="40">
        <v>45433</v>
      </c>
      <c r="C18" s="36" t="s">
        <v>70</v>
      </c>
      <c r="D18" s="36" t="s">
        <v>22</v>
      </c>
      <c r="E18" s="36" t="s">
        <v>33</v>
      </c>
      <c r="F18" s="36" t="s">
        <v>92</v>
      </c>
      <c r="G18" s="36"/>
      <c r="H18" s="8">
        <v>4920706</v>
      </c>
      <c r="I18" s="36" t="s">
        <v>53</v>
      </c>
      <c r="J18" s="36"/>
      <c r="K18" s="39">
        <v>120000</v>
      </c>
      <c r="L18" s="36"/>
      <c r="M18" s="39"/>
    </row>
    <row r="19" spans="1:13" x14ac:dyDescent="0.35">
      <c r="A19" s="36" t="s">
        <v>14</v>
      </c>
      <c r="B19" s="42">
        <v>45421</v>
      </c>
      <c r="C19" s="36" t="s">
        <v>70</v>
      </c>
      <c r="D19" s="36" t="s">
        <v>22</v>
      </c>
      <c r="E19" s="36" t="s">
        <v>33</v>
      </c>
      <c r="F19" s="36" t="s">
        <v>85</v>
      </c>
      <c r="G19" s="36"/>
      <c r="H19" s="36">
        <v>1113639616</v>
      </c>
      <c r="I19" s="36" t="s">
        <v>87</v>
      </c>
      <c r="J19" s="36"/>
      <c r="K19" s="39">
        <v>40000</v>
      </c>
    </row>
    <row r="20" spans="1:13" x14ac:dyDescent="0.35">
      <c r="F20" s="44" t="s">
        <v>105</v>
      </c>
      <c r="I20" s="38" t="s">
        <v>4</v>
      </c>
      <c r="J20" s="38"/>
      <c r="K20" s="43">
        <f>SUM(K2:K19)</f>
        <v>1319599</v>
      </c>
    </row>
    <row r="22" spans="1:13" x14ac:dyDescent="0.35">
      <c r="A22" s="1" t="s">
        <v>5</v>
      </c>
      <c r="B22" s="1" t="s">
        <v>36</v>
      </c>
      <c r="C22" s="1" t="s">
        <v>37</v>
      </c>
      <c r="D22" s="1" t="s">
        <v>9</v>
      </c>
      <c r="E22" s="1" t="s">
        <v>6</v>
      </c>
      <c r="F22" s="1" t="s">
        <v>7</v>
      </c>
      <c r="G22" s="1" t="s">
        <v>39</v>
      </c>
      <c r="H22" s="1" t="s">
        <v>38</v>
      </c>
      <c r="I22" s="1" t="s">
        <v>0</v>
      </c>
      <c r="J22" s="1" t="s">
        <v>1</v>
      </c>
      <c r="K22" s="23" t="s">
        <v>2</v>
      </c>
      <c r="L22" s="1" t="s">
        <v>3</v>
      </c>
      <c r="M22" s="23" t="s">
        <v>4</v>
      </c>
    </row>
    <row r="23" spans="1:13" x14ac:dyDescent="0.35">
      <c r="A23" s="36" t="s">
        <v>14</v>
      </c>
      <c r="B23" s="37">
        <v>45440</v>
      </c>
      <c r="C23" s="36" t="s">
        <v>70</v>
      </c>
      <c r="D23" s="36" t="s">
        <v>93</v>
      </c>
      <c r="E23" s="36" t="s">
        <v>94</v>
      </c>
      <c r="F23" s="36" t="s">
        <v>95</v>
      </c>
      <c r="G23" s="36">
        <v>106243</v>
      </c>
      <c r="H23" s="36"/>
      <c r="I23" s="36"/>
      <c r="J23" s="36"/>
      <c r="K23" s="46">
        <v>300000</v>
      </c>
      <c r="L23" s="36"/>
      <c r="M23" s="36"/>
    </row>
    <row r="24" spans="1:13" x14ac:dyDescent="0.35">
      <c r="A24" s="36" t="s">
        <v>14</v>
      </c>
      <c r="B24" s="37">
        <v>45439</v>
      </c>
      <c r="C24" s="36" t="s">
        <v>70</v>
      </c>
      <c r="D24" s="36" t="s">
        <v>93</v>
      </c>
      <c r="E24" s="36" t="s">
        <v>35</v>
      </c>
      <c r="F24" s="36" t="s">
        <v>96</v>
      </c>
      <c r="G24" s="36"/>
      <c r="H24" s="36"/>
      <c r="I24" s="36" t="s">
        <v>51</v>
      </c>
      <c r="J24" s="36"/>
      <c r="K24" s="46">
        <v>138000</v>
      </c>
      <c r="L24" s="36"/>
      <c r="M24" s="36"/>
    </row>
    <row r="25" spans="1:13" x14ac:dyDescent="0.35">
      <c r="A25" s="36" t="s">
        <v>14</v>
      </c>
      <c r="B25" s="37">
        <v>45436</v>
      </c>
      <c r="C25" s="36" t="s">
        <v>70</v>
      </c>
      <c r="D25" s="36" t="s">
        <v>93</v>
      </c>
      <c r="E25" s="36" t="s">
        <v>33</v>
      </c>
      <c r="F25" s="36" t="s">
        <v>97</v>
      </c>
      <c r="G25" s="36"/>
      <c r="H25" s="36"/>
      <c r="I25" s="36" t="s">
        <v>98</v>
      </c>
      <c r="J25" s="36"/>
      <c r="K25" s="46">
        <v>40000</v>
      </c>
      <c r="L25" s="36"/>
      <c r="M25" s="36"/>
    </row>
    <row r="26" spans="1:13" x14ac:dyDescent="0.35">
      <c r="A26" s="36" t="s">
        <v>15</v>
      </c>
      <c r="B26" s="37">
        <v>45449</v>
      </c>
      <c r="C26" s="36" t="s">
        <v>70</v>
      </c>
      <c r="D26" s="36" t="s">
        <v>93</v>
      </c>
      <c r="E26" s="36" t="s">
        <v>33</v>
      </c>
      <c r="F26" s="36" t="s">
        <v>99</v>
      </c>
      <c r="G26" s="36"/>
      <c r="H26" s="36">
        <v>4920706</v>
      </c>
      <c r="I26" s="36" t="s">
        <v>53</v>
      </c>
      <c r="J26" s="36"/>
      <c r="K26" s="46">
        <v>200000</v>
      </c>
      <c r="L26" s="36"/>
      <c r="M26" s="36"/>
    </row>
    <row r="27" spans="1:13" x14ac:dyDescent="0.3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46"/>
      <c r="L27" s="36"/>
      <c r="M27" s="36"/>
    </row>
    <row r="28" spans="1:13" x14ac:dyDescent="0.3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46"/>
      <c r="L28" s="36"/>
      <c r="M28" s="36"/>
    </row>
    <row r="29" spans="1:13" x14ac:dyDescent="0.35">
      <c r="A29" s="36"/>
      <c r="B29" s="36"/>
      <c r="C29" s="36"/>
      <c r="D29" s="36"/>
      <c r="E29" s="45" t="s">
        <v>105</v>
      </c>
      <c r="F29" s="38" t="s">
        <v>4</v>
      </c>
      <c r="G29" s="38"/>
      <c r="H29" s="38"/>
      <c r="I29" s="38"/>
      <c r="J29" s="38"/>
      <c r="K29" s="47">
        <f>K23+K24+K25+K26</f>
        <v>678000</v>
      </c>
      <c r="L29" s="36"/>
      <c r="M29" s="36"/>
    </row>
    <row r="31" spans="1:13" x14ac:dyDescent="0.35">
      <c r="A31" s="1" t="s">
        <v>5</v>
      </c>
      <c r="B31" s="1" t="s">
        <v>36</v>
      </c>
      <c r="C31" s="1" t="s">
        <v>37</v>
      </c>
      <c r="D31" s="1" t="s">
        <v>9</v>
      </c>
      <c r="E31" s="1" t="s">
        <v>6</v>
      </c>
      <c r="F31" s="1" t="s">
        <v>7</v>
      </c>
      <c r="G31" s="1" t="s">
        <v>39</v>
      </c>
      <c r="H31" s="1" t="s">
        <v>38</v>
      </c>
      <c r="I31" s="1" t="s">
        <v>0</v>
      </c>
      <c r="J31" s="1" t="s">
        <v>1</v>
      </c>
      <c r="K31" s="23" t="s">
        <v>2</v>
      </c>
      <c r="L31" s="1" t="s">
        <v>3</v>
      </c>
      <c r="M31" s="23" t="s">
        <v>4</v>
      </c>
    </row>
    <row r="32" spans="1:13" x14ac:dyDescent="0.35">
      <c r="A32" s="36" t="s">
        <v>15</v>
      </c>
      <c r="B32" s="37">
        <v>45448</v>
      </c>
      <c r="C32" s="36" t="s">
        <v>70</v>
      </c>
      <c r="D32" s="36" t="s">
        <v>93</v>
      </c>
      <c r="E32" s="36" t="s">
        <v>33</v>
      </c>
      <c r="F32" s="36" t="s">
        <v>104</v>
      </c>
      <c r="G32" s="36"/>
      <c r="H32" s="36">
        <v>1026565327</v>
      </c>
      <c r="I32" s="36" t="s">
        <v>100</v>
      </c>
      <c r="J32" s="36"/>
      <c r="K32" s="52">
        <v>40000</v>
      </c>
      <c r="L32" s="36"/>
      <c r="M32" s="36"/>
    </row>
    <row r="33" spans="1:13" x14ac:dyDescent="0.35">
      <c r="A33" s="36" t="s">
        <v>15</v>
      </c>
      <c r="B33" s="37">
        <v>45454</v>
      </c>
      <c r="C33" s="36" t="s">
        <v>70</v>
      </c>
      <c r="D33" s="36" t="s">
        <v>93</v>
      </c>
      <c r="E33" s="36" t="s">
        <v>101</v>
      </c>
      <c r="F33" s="36" t="s">
        <v>109</v>
      </c>
      <c r="G33" s="36">
        <v>112555</v>
      </c>
      <c r="H33" s="36">
        <v>29114811</v>
      </c>
      <c r="I33" s="36" t="s">
        <v>102</v>
      </c>
      <c r="J33" s="36"/>
      <c r="K33" s="52">
        <v>125000</v>
      </c>
      <c r="L33" s="36"/>
      <c r="M33" s="36"/>
    </row>
    <row r="34" spans="1:13" x14ac:dyDescent="0.35">
      <c r="A34" s="36" t="s">
        <v>15</v>
      </c>
      <c r="B34" s="37">
        <v>45457</v>
      </c>
      <c r="C34" s="36" t="s">
        <v>70</v>
      </c>
      <c r="D34" s="36" t="s">
        <v>93</v>
      </c>
      <c r="E34" s="36" t="s">
        <v>35</v>
      </c>
      <c r="F34" s="36" t="s">
        <v>103</v>
      </c>
      <c r="G34" s="36"/>
      <c r="H34" s="36"/>
      <c r="I34" s="36" t="s">
        <v>107</v>
      </c>
      <c r="J34" s="36"/>
      <c r="K34" s="52">
        <v>65000</v>
      </c>
      <c r="L34" s="36"/>
      <c r="M34" s="36"/>
    </row>
    <row r="35" spans="1:13" x14ac:dyDescent="0.35">
      <c r="A35" s="36" t="s">
        <v>15</v>
      </c>
      <c r="B35" s="37">
        <v>45457</v>
      </c>
      <c r="C35" s="36" t="s">
        <v>70</v>
      </c>
      <c r="D35" s="36" t="s">
        <v>93</v>
      </c>
      <c r="E35" s="36" t="s">
        <v>35</v>
      </c>
      <c r="F35" s="36" t="s">
        <v>96</v>
      </c>
      <c r="G35" s="36"/>
      <c r="H35" s="36"/>
      <c r="I35" s="36" t="s">
        <v>51</v>
      </c>
      <c r="J35" s="36"/>
      <c r="K35" s="52">
        <v>139500</v>
      </c>
      <c r="L35" s="36"/>
      <c r="M35" s="36"/>
    </row>
    <row r="36" spans="1:13" x14ac:dyDescent="0.35">
      <c r="A36" s="36" t="s">
        <v>15</v>
      </c>
      <c r="B36" s="37">
        <v>45460</v>
      </c>
      <c r="C36" s="36" t="s">
        <v>70</v>
      </c>
      <c r="D36" s="36" t="s">
        <v>93</v>
      </c>
      <c r="E36" s="36" t="s">
        <v>101</v>
      </c>
      <c r="F36" s="36" t="s">
        <v>106</v>
      </c>
      <c r="G36" s="36">
        <v>112859</v>
      </c>
      <c r="H36" s="36">
        <v>29502957</v>
      </c>
      <c r="I36" s="36" t="s">
        <v>111</v>
      </c>
      <c r="J36" s="36"/>
      <c r="K36" s="52">
        <v>90000</v>
      </c>
      <c r="L36" s="36"/>
      <c r="M36" s="36"/>
    </row>
    <row r="37" spans="1:13" x14ac:dyDescent="0.35">
      <c r="A37" s="36" t="s">
        <v>15</v>
      </c>
      <c r="B37" s="37">
        <v>45462</v>
      </c>
      <c r="C37" s="36" t="s">
        <v>70</v>
      </c>
      <c r="D37" s="36" t="s">
        <v>93</v>
      </c>
      <c r="E37" s="36" t="s">
        <v>35</v>
      </c>
      <c r="F37" s="36" t="s">
        <v>103</v>
      </c>
      <c r="G37" s="36"/>
      <c r="H37" s="36"/>
      <c r="I37" s="36" t="s">
        <v>107</v>
      </c>
      <c r="J37" s="36"/>
      <c r="K37" s="52">
        <v>150000</v>
      </c>
      <c r="L37" s="36"/>
      <c r="M37" s="36"/>
    </row>
    <row r="38" spans="1:13" x14ac:dyDescent="0.35">
      <c r="A38" s="36" t="s">
        <v>15</v>
      </c>
      <c r="B38" s="37">
        <v>45463</v>
      </c>
      <c r="C38" s="36" t="s">
        <v>70</v>
      </c>
      <c r="D38" s="36" t="s">
        <v>93</v>
      </c>
      <c r="E38" s="36" t="s">
        <v>35</v>
      </c>
      <c r="F38" s="36" t="s">
        <v>108</v>
      </c>
      <c r="G38" s="36"/>
      <c r="H38" s="36"/>
      <c r="I38" s="36" t="s">
        <v>107</v>
      </c>
      <c r="J38" s="36"/>
      <c r="K38" s="52">
        <v>280000</v>
      </c>
      <c r="L38" s="36"/>
      <c r="M38" s="36"/>
    </row>
    <row r="39" spans="1:13" x14ac:dyDescent="0.35">
      <c r="A39" s="36" t="s">
        <v>15</v>
      </c>
      <c r="B39" s="37">
        <v>45467</v>
      </c>
      <c r="C39" s="36" t="s">
        <v>70</v>
      </c>
      <c r="D39" s="36" t="s">
        <v>93</v>
      </c>
      <c r="E39" s="36" t="s">
        <v>33</v>
      </c>
      <c r="F39" s="36" t="s">
        <v>33</v>
      </c>
      <c r="G39" s="36"/>
      <c r="H39" s="36"/>
      <c r="I39" s="36" t="s">
        <v>107</v>
      </c>
      <c r="J39" s="36"/>
      <c r="K39" s="52">
        <v>50000</v>
      </c>
      <c r="L39" s="36"/>
      <c r="M39" s="36"/>
    </row>
    <row r="40" spans="1:13" x14ac:dyDescent="0.35">
      <c r="A40" s="36" t="s">
        <v>15</v>
      </c>
      <c r="B40" s="37">
        <v>45468</v>
      </c>
      <c r="C40" s="36" t="s">
        <v>70</v>
      </c>
      <c r="D40" s="36" t="s">
        <v>93</v>
      </c>
      <c r="E40" s="36" t="s">
        <v>33</v>
      </c>
      <c r="F40" s="36" t="s">
        <v>110</v>
      </c>
      <c r="G40" s="36"/>
      <c r="H40" s="36">
        <v>4920706</v>
      </c>
      <c r="I40" s="36" t="s">
        <v>53</v>
      </c>
      <c r="J40" s="36"/>
      <c r="K40" s="52">
        <v>120000</v>
      </c>
      <c r="L40" s="36"/>
      <c r="M40" s="36"/>
    </row>
    <row r="41" spans="1:13" x14ac:dyDescent="0.3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46"/>
      <c r="L41" s="36"/>
      <c r="M41" s="36"/>
    </row>
    <row r="42" spans="1:13" x14ac:dyDescent="0.35">
      <c r="A42" s="36"/>
      <c r="B42" s="36"/>
      <c r="C42" s="36"/>
      <c r="D42" s="36"/>
      <c r="E42" s="45" t="s">
        <v>105</v>
      </c>
      <c r="F42" s="38" t="s">
        <v>4</v>
      </c>
      <c r="G42" s="38"/>
      <c r="H42" s="38"/>
      <c r="I42" s="38"/>
      <c r="J42" s="38"/>
      <c r="K42" s="47">
        <f>K32+K33+K34+K35+K36+K37+K38+K39+K40</f>
        <v>1059500</v>
      </c>
      <c r="L42" s="36"/>
      <c r="M42" s="36"/>
    </row>
    <row r="43" spans="1:13" x14ac:dyDescent="0.3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46"/>
      <c r="L43" s="36"/>
      <c r="M43" s="36"/>
    </row>
    <row r="44" spans="1:13" x14ac:dyDescent="0.3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6" spans="1:13" x14ac:dyDescent="0.35">
      <c r="A46" s="1" t="s">
        <v>5</v>
      </c>
      <c r="B46" s="1" t="s">
        <v>36</v>
      </c>
      <c r="C46" s="1" t="s">
        <v>37</v>
      </c>
      <c r="D46" s="1" t="s">
        <v>9</v>
      </c>
      <c r="E46" s="1" t="s">
        <v>6</v>
      </c>
      <c r="F46" s="1" t="s">
        <v>7</v>
      </c>
      <c r="G46" s="1" t="s">
        <v>39</v>
      </c>
      <c r="H46" s="1" t="s">
        <v>38</v>
      </c>
      <c r="I46" s="1" t="s">
        <v>0</v>
      </c>
      <c r="J46" s="1" t="s">
        <v>1</v>
      </c>
      <c r="K46" s="23" t="s">
        <v>2</v>
      </c>
      <c r="L46" s="1" t="s">
        <v>3</v>
      </c>
      <c r="M46" s="23" t="s">
        <v>4</v>
      </c>
    </row>
    <row r="47" spans="1:13" x14ac:dyDescent="0.35">
      <c r="A47" s="36" t="s">
        <v>16</v>
      </c>
      <c r="B47" s="37">
        <v>45475</v>
      </c>
      <c r="C47" s="36" t="s">
        <v>70</v>
      </c>
      <c r="D47" s="36" t="s">
        <v>93</v>
      </c>
      <c r="E47" s="36" t="s">
        <v>101</v>
      </c>
      <c r="F47" s="36" t="s">
        <v>116</v>
      </c>
      <c r="G47" s="36"/>
      <c r="H47" s="36"/>
      <c r="I47" s="36"/>
      <c r="J47" s="36"/>
      <c r="K47" s="46">
        <v>150000</v>
      </c>
      <c r="L47" s="36"/>
      <c r="M47" s="36"/>
    </row>
    <row r="48" spans="1:13" x14ac:dyDescent="0.35">
      <c r="A48" s="36" t="s">
        <v>16</v>
      </c>
      <c r="B48" s="37">
        <v>45476</v>
      </c>
      <c r="C48" s="36" t="s">
        <v>70</v>
      </c>
      <c r="D48" s="36" t="s">
        <v>93</v>
      </c>
      <c r="E48" s="36" t="s">
        <v>33</v>
      </c>
      <c r="F48" s="36" t="s">
        <v>112</v>
      </c>
      <c r="G48" s="36"/>
      <c r="H48" s="36">
        <v>1113639616</v>
      </c>
      <c r="I48" s="36" t="s">
        <v>87</v>
      </c>
      <c r="J48" s="36"/>
      <c r="K48" s="46">
        <v>40000</v>
      </c>
      <c r="L48" s="36"/>
      <c r="M48" s="36"/>
    </row>
    <row r="49" spans="1:13" x14ac:dyDescent="0.35">
      <c r="A49" s="36" t="s">
        <v>16</v>
      </c>
      <c r="B49" s="37">
        <v>45476</v>
      </c>
      <c r="C49" s="36" t="s">
        <v>70</v>
      </c>
      <c r="D49" s="36" t="s">
        <v>93</v>
      </c>
      <c r="E49" s="36" t="s">
        <v>33</v>
      </c>
      <c r="F49" s="36" t="s">
        <v>113</v>
      </c>
      <c r="G49" s="36"/>
      <c r="H49" s="36">
        <v>4920706</v>
      </c>
      <c r="I49" s="36" t="s">
        <v>53</v>
      </c>
      <c r="J49" s="36"/>
      <c r="K49" s="46">
        <v>200000</v>
      </c>
      <c r="L49" s="36"/>
      <c r="M49" s="36"/>
    </row>
    <row r="50" spans="1:13" x14ac:dyDescent="0.35">
      <c r="A50" s="36" t="s">
        <v>16</v>
      </c>
      <c r="B50" s="37">
        <v>45476</v>
      </c>
      <c r="C50" s="36" t="s">
        <v>70</v>
      </c>
      <c r="D50" s="36" t="s">
        <v>93</v>
      </c>
      <c r="E50" s="36" t="s">
        <v>101</v>
      </c>
      <c r="F50" s="36" t="s">
        <v>115</v>
      </c>
      <c r="G50" s="36"/>
      <c r="H50" s="36"/>
      <c r="I50" s="36" t="s">
        <v>114</v>
      </c>
      <c r="J50" s="36"/>
      <c r="K50" s="46">
        <v>500000</v>
      </c>
      <c r="L50" s="36"/>
      <c r="M50" s="36"/>
    </row>
    <row r="51" spans="1:13" x14ac:dyDescent="0.35">
      <c r="A51" s="36"/>
      <c r="B51" s="36"/>
      <c r="C51" s="36"/>
      <c r="D51" s="36"/>
      <c r="E51" s="45" t="s">
        <v>105</v>
      </c>
      <c r="F51" s="38" t="s">
        <v>4</v>
      </c>
      <c r="G51" s="38"/>
      <c r="H51" s="38"/>
      <c r="I51" s="38"/>
      <c r="J51" s="38"/>
      <c r="K51" s="47">
        <f>K47+K48+K49+K50</f>
        <v>890000</v>
      </c>
      <c r="L51" s="36"/>
      <c r="M51" s="36"/>
    </row>
    <row r="52" spans="1:13" x14ac:dyDescent="0.3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</row>
    <row r="53" spans="1:13" x14ac:dyDescent="0.3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</row>
    <row r="56" spans="1:13" x14ac:dyDescent="0.35">
      <c r="A56" s="1" t="s">
        <v>5</v>
      </c>
      <c r="B56" s="1" t="s">
        <v>36</v>
      </c>
      <c r="C56" s="1" t="s">
        <v>37</v>
      </c>
      <c r="D56" s="1" t="s">
        <v>9</v>
      </c>
      <c r="E56" s="1" t="s">
        <v>6</v>
      </c>
      <c r="F56" s="1" t="s">
        <v>7</v>
      </c>
      <c r="G56" s="1" t="s">
        <v>39</v>
      </c>
      <c r="H56" s="1" t="s">
        <v>38</v>
      </c>
      <c r="I56" s="1" t="s">
        <v>0</v>
      </c>
      <c r="J56" s="1" t="s">
        <v>1</v>
      </c>
      <c r="K56" s="23" t="s">
        <v>2</v>
      </c>
      <c r="L56" s="1" t="s">
        <v>3</v>
      </c>
      <c r="M56" s="23" t="s">
        <v>4</v>
      </c>
    </row>
    <row r="57" spans="1:13" x14ac:dyDescent="0.35">
      <c r="A57" s="36" t="s">
        <v>16</v>
      </c>
      <c r="B57" s="37">
        <v>45475</v>
      </c>
      <c r="C57" s="36" t="s">
        <v>70</v>
      </c>
      <c r="D57" s="36" t="s">
        <v>93</v>
      </c>
      <c r="E57" s="36" t="s">
        <v>101</v>
      </c>
      <c r="F57" s="36" t="s">
        <v>117</v>
      </c>
      <c r="G57" s="36">
        <v>103082</v>
      </c>
      <c r="H57" s="36">
        <v>6625459</v>
      </c>
      <c r="I57" s="36" t="s">
        <v>119</v>
      </c>
      <c r="J57" s="36"/>
      <c r="K57" s="49">
        <v>140000</v>
      </c>
      <c r="L57" s="36"/>
      <c r="M57" s="36"/>
    </row>
    <row r="58" spans="1:13" x14ac:dyDescent="0.35">
      <c r="A58" s="36" t="s">
        <v>16</v>
      </c>
      <c r="B58" s="37">
        <v>45475</v>
      </c>
      <c r="C58" s="36" t="s">
        <v>70</v>
      </c>
      <c r="D58" s="36" t="s">
        <v>93</v>
      </c>
      <c r="E58" s="36" t="s">
        <v>101</v>
      </c>
      <c r="F58" s="36" t="s">
        <v>118</v>
      </c>
      <c r="G58" s="36">
        <v>113708</v>
      </c>
      <c r="H58" s="36">
        <v>1006289267</v>
      </c>
      <c r="I58" s="36" t="s">
        <v>120</v>
      </c>
      <c r="J58" s="36"/>
      <c r="K58" s="49">
        <v>90000</v>
      </c>
      <c r="L58" s="36"/>
      <c r="M58" s="36"/>
    </row>
    <row r="59" spans="1:13" x14ac:dyDescent="0.35">
      <c r="A59" s="36" t="s">
        <v>16</v>
      </c>
      <c r="B59" s="37">
        <v>45483</v>
      </c>
      <c r="C59" s="36" t="s">
        <v>70</v>
      </c>
      <c r="D59" s="36" t="s">
        <v>93</v>
      </c>
      <c r="E59" s="36" t="s">
        <v>101</v>
      </c>
      <c r="F59" s="36" t="s">
        <v>121</v>
      </c>
      <c r="G59" s="36"/>
      <c r="H59" s="36"/>
      <c r="I59" s="36"/>
      <c r="J59" s="36"/>
      <c r="K59" s="48">
        <v>120000</v>
      </c>
      <c r="L59" s="36"/>
      <c r="M59" s="36"/>
    </row>
    <row r="60" spans="1:13" x14ac:dyDescent="0.35">
      <c r="A60" s="36" t="s">
        <v>16</v>
      </c>
      <c r="B60" s="37">
        <v>45485</v>
      </c>
      <c r="C60" s="36" t="s">
        <v>70</v>
      </c>
      <c r="D60" s="36" t="s">
        <v>93</v>
      </c>
      <c r="E60" s="36" t="s">
        <v>33</v>
      </c>
      <c r="F60" s="36" t="s">
        <v>75</v>
      </c>
      <c r="G60" s="36"/>
      <c r="H60" s="36">
        <v>1113639768</v>
      </c>
      <c r="I60" s="36" t="s">
        <v>122</v>
      </c>
      <c r="J60" s="36"/>
      <c r="K60" s="48">
        <v>40000</v>
      </c>
      <c r="L60" s="36"/>
      <c r="M60" s="36"/>
    </row>
    <row r="61" spans="1:13" x14ac:dyDescent="0.35">
      <c r="A61" s="36" t="s">
        <v>16</v>
      </c>
      <c r="B61" s="37">
        <v>45485</v>
      </c>
      <c r="C61" s="36" t="s">
        <v>70</v>
      </c>
      <c r="D61" s="36" t="s">
        <v>93</v>
      </c>
      <c r="E61" s="36" t="s">
        <v>123</v>
      </c>
      <c r="F61" s="36" t="s">
        <v>124</v>
      </c>
      <c r="G61" s="36"/>
      <c r="H61" s="36">
        <v>4920706</v>
      </c>
      <c r="I61" s="36" t="s">
        <v>53</v>
      </c>
      <c r="J61" s="36"/>
      <c r="K61" s="48">
        <v>160000</v>
      </c>
      <c r="L61" s="36"/>
      <c r="M61" s="36"/>
    </row>
    <row r="62" spans="1:13" x14ac:dyDescent="0.35">
      <c r="A62" s="36" t="s">
        <v>16</v>
      </c>
      <c r="B62" s="37">
        <v>45485</v>
      </c>
      <c r="C62" s="36" t="s">
        <v>70</v>
      </c>
      <c r="D62" s="36" t="s">
        <v>93</v>
      </c>
      <c r="E62" s="36" t="s">
        <v>125</v>
      </c>
      <c r="F62" s="36" t="s">
        <v>51</v>
      </c>
      <c r="G62" s="36"/>
      <c r="H62" s="36"/>
      <c r="I62" s="36" t="s">
        <v>51</v>
      </c>
      <c r="J62" s="36"/>
      <c r="K62" s="49">
        <v>185000</v>
      </c>
      <c r="L62" s="36"/>
      <c r="M62" s="36"/>
    </row>
    <row r="63" spans="1:13" x14ac:dyDescent="0.35">
      <c r="A63" s="36" t="s">
        <v>16</v>
      </c>
      <c r="B63" s="37">
        <v>45490</v>
      </c>
      <c r="C63" s="36" t="s">
        <v>70</v>
      </c>
      <c r="D63" s="36" t="s">
        <v>93</v>
      </c>
      <c r="E63" s="36" t="s">
        <v>101</v>
      </c>
      <c r="F63" s="36" t="s">
        <v>127</v>
      </c>
      <c r="G63" s="36">
        <v>113566</v>
      </c>
      <c r="H63" s="36">
        <v>42787954</v>
      </c>
      <c r="I63" s="36" t="s">
        <v>126</v>
      </c>
      <c r="J63" s="36"/>
      <c r="K63" s="49">
        <v>150000</v>
      </c>
      <c r="L63" s="36"/>
      <c r="M63" s="36"/>
    </row>
    <row r="64" spans="1:13" x14ac:dyDescent="0.35">
      <c r="A64" s="36"/>
      <c r="B64" s="36"/>
      <c r="C64" s="36"/>
      <c r="D64" s="36"/>
      <c r="E64" s="45" t="s">
        <v>131</v>
      </c>
      <c r="F64" s="51" t="s">
        <v>4</v>
      </c>
      <c r="G64" s="51"/>
      <c r="H64" s="51"/>
      <c r="I64" s="51"/>
      <c r="J64" s="51"/>
      <c r="K64" s="50">
        <f>K57+K58+K59+K60+K61+K62+K63</f>
        <v>885000</v>
      </c>
      <c r="L64" s="36"/>
      <c r="M64" s="36"/>
    </row>
    <row r="65" spans="1:13" x14ac:dyDescent="0.3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</row>
    <row r="66" spans="1:13" x14ac:dyDescent="0.3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</row>
    <row r="68" spans="1:13" x14ac:dyDescent="0.35">
      <c r="K68"/>
      <c r="M68"/>
    </row>
    <row r="69" spans="1:13" x14ac:dyDescent="0.35">
      <c r="A69" s="1" t="s">
        <v>5</v>
      </c>
      <c r="B69" s="1" t="s">
        <v>36</v>
      </c>
      <c r="C69" s="1" t="s">
        <v>37</v>
      </c>
      <c r="D69" s="1" t="s">
        <v>9</v>
      </c>
      <c r="E69" s="1" t="s">
        <v>6</v>
      </c>
      <c r="F69" s="1" t="s">
        <v>7</v>
      </c>
      <c r="G69" s="1" t="s">
        <v>39</v>
      </c>
      <c r="H69" s="1" t="s">
        <v>38</v>
      </c>
      <c r="I69" s="1" t="s">
        <v>0</v>
      </c>
      <c r="J69" s="1" t="s">
        <v>1</v>
      </c>
      <c r="K69" s="23" t="s">
        <v>2</v>
      </c>
      <c r="L69" s="1" t="s">
        <v>3</v>
      </c>
      <c r="M69" s="23" t="s">
        <v>4</v>
      </c>
    </row>
    <row r="70" spans="1:13" x14ac:dyDescent="0.35">
      <c r="A70" s="36" t="s">
        <v>16</v>
      </c>
      <c r="B70" s="37">
        <v>45492</v>
      </c>
      <c r="C70" s="36" t="s">
        <v>70</v>
      </c>
      <c r="D70" s="36" t="s">
        <v>93</v>
      </c>
      <c r="E70" s="36" t="s">
        <v>123</v>
      </c>
      <c r="F70" s="36" t="s">
        <v>130</v>
      </c>
      <c r="G70" s="36"/>
      <c r="H70" s="36">
        <v>1113639616</v>
      </c>
      <c r="I70" s="36" t="s">
        <v>87</v>
      </c>
      <c r="J70" s="36"/>
      <c r="K70" s="52">
        <v>40000</v>
      </c>
      <c r="L70" s="36"/>
      <c r="M70" s="36"/>
    </row>
    <row r="71" spans="1:13" x14ac:dyDescent="0.35">
      <c r="A71" s="36" t="s">
        <v>16</v>
      </c>
      <c r="B71" s="37">
        <v>45492</v>
      </c>
      <c r="C71" s="36" t="s">
        <v>70</v>
      </c>
      <c r="D71" s="36" t="s">
        <v>93</v>
      </c>
      <c r="E71" s="36" t="s">
        <v>123</v>
      </c>
      <c r="F71" s="36" t="s">
        <v>128</v>
      </c>
      <c r="G71" s="36"/>
      <c r="H71" s="36"/>
      <c r="I71" s="36" t="s">
        <v>107</v>
      </c>
      <c r="J71" s="36"/>
      <c r="K71" s="52">
        <v>40000</v>
      </c>
      <c r="L71" s="36"/>
      <c r="M71" s="36"/>
    </row>
    <row r="72" spans="1:13" x14ac:dyDescent="0.35">
      <c r="A72" s="36" t="s">
        <v>16</v>
      </c>
      <c r="B72" s="37">
        <v>45495</v>
      </c>
      <c r="C72" s="36" t="s">
        <v>70</v>
      </c>
      <c r="D72" s="36" t="s">
        <v>93</v>
      </c>
      <c r="E72" s="36" t="s">
        <v>35</v>
      </c>
      <c r="F72" s="36" t="s">
        <v>129</v>
      </c>
      <c r="G72" s="36"/>
      <c r="H72" s="36">
        <v>1151953145</v>
      </c>
      <c r="I72" s="36" t="s">
        <v>133</v>
      </c>
      <c r="J72" s="36"/>
      <c r="K72" s="52">
        <v>40000</v>
      </c>
      <c r="L72" s="36"/>
      <c r="M72" s="36"/>
    </row>
    <row r="73" spans="1:13" x14ac:dyDescent="0.35">
      <c r="A73" s="36" t="s">
        <v>16</v>
      </c>
      <c r="B73" s="37">
        <v>45504</v>
      </c>
      <c r="C73" s="36" t="s">
        <v>70</v>
      </c>
      <c r="D73" s="36" t="s">
        <v>93</v>
      </c>
      <c r="E73" s="36" t="s">
        <v>101</v>
      </c>
      <c r="F73" s="36" t="s">
        <v>132</v>
      </c>
      <c r="G73" s="36">
        <v>114196</v>
      </c>
      <c r="H73" s="36"/>
      <c r="I73" s="36"/>
      <c r="J73" s="36"/>
      <c r="K73" s="52">
        <v>120000</v>
      </c>
      <c r="L73" s="36"/>
      <c r="M73" s="36"/>
    </row>
    <row r="74" spans="1:13" x14ac:dyDescent="0.35">
      <c r="A74" s="36" t="s">
        <v>17</v>
      </c>
      <c r="B74" s="37">
        <v>45516</v>
      </c>
      <c r="C74" s="36" t="s">
        <v>70</v>
      </c>
      <c r="D74" s="36" t="s">
        <v>93</v>
      </c>
      <c r="E74" s="36" t="s">
        <v>135</v>
      </c>
      <c r="F74" s="36" t="s">
        <v>134</v>
      </c>
      <c r="G74" s="36"/>
      <c r="H74" s="36">
        <v>1115073056</v>
      </c>
      <c r="I74" s="36" t="s">
        <v>138</v>
      </c>
      <c r="J74" s="36"/>
      <c r="K74" s="46">
        <v>190000</v>
      </c>
      <c r="L74" s="36"/>
      <c r="M74" s="36"/>
    </row>
    <row r="75" spans="1:13" x14ac:dyDescent="0.35">
      <c r="A75" s="36" t="s">
        <v>17</v>
      </c>
      <c r="B75" s="37">
        <v>45516</v>
      </c>
      <c r="C75" s="36" t="s">
        <v>70</v>
      </c>
      <c r="D75" s="36" t="s">
        <v>93</v>
      </c>
      <c r="E75" s="36" t="s">
        <v>101</v>
      </c>
      <c r="F75" s="36" t="s">
        <v>136</v>
      </c>
      <c r="G75" s="36"/>
      <c r="H75" s="36">
        <v>94535995</v>
      </c>
      <c r="I75" s="36" t="s">
        <v>137</v>
      </c>
      <c r="J75" s="36"/>
      <c r="K75" s="46">
        <v>30000</v>
      </c>
      <c r="L75" s="36"/>
      <c r="M75" s="36"/>
    </row>
    <row r="76" spans="1:13" x14ac:dyDescent="0.35">
      <c r="A76" s="36" t="s">
        <v>17</v>
      </c>
      <c r="B76" s="37">
        <v>45517</v>
      </c>
      <c r="C76" s="36" t="s">
        <v>70</v>
      </c>
      <c r="D76" s="36" t="s">
        <v>93</v>
      </c>
      <c r="E76" s="36" t="s">
        <v>125</v>
      </c>
      <c r="F76" s="36" t="s">
        <v>51</v>
      </c>
      <c r="G76" s="36"/>
      <c r="H76" s="36"/>
      <c r="I76" s="36" t="s">
        <v>51</v>
      </c>
      <c r="J76" s="36"/>
      <c r="K76" s="46">
        <v>123700</v>
      </c>
      <c r="L76" s="36"/>
      <c r="M76" s="36"/>
    </row>
    <row r="77" spans="1:13" x14ac:dyDescent="0.35">
      <c r="A77" s="36" t="s">
        <v>17</v>
      </c>
      <c r="B77" s="37">
        <v>45516</v>
      </c>
      <c r="C77" s="36" t="s">
        <v>70</v>
      </c>
      <c r="D77" s="36" t="s">
        <v>93</v>
      </c>
      <c r="E77" s="36" t="s">
        <v>135</v>
      </c>
      <c r="F77" s="36" t="s">
        <v>134</v>
      </c>
      <c r="G77" s="36"/>
      <c r="H77" s="36">
        <v>29666949</v>
      </c>
      <c r="I77" s="36" t="s">
        <v>139</v>
      </c>
      <c r="J77" s="36"/>
      <c r="K77" s="46">
        <v>160000</v>
      </c>
      <c r="L77" s="36"/>
      <c r="M77" s="36"/>
    </row>
    <row r="78" spans="1:13" x14ac:dyDescent="0.35">
      <c r="A78" s="36"/>
      <c r="B78" s="36"/>
      <c r="C78" s="36"/>
      <c r="D78" s="36"/>
      <c r="E78" s="45" t="s">
        <v>131</v>
      </c>
      <c r="F78" s="38" t="s">
        <v>4</v>
      </c>
      <c r="G78" s="38"/>
      <c r="H78" s="38"/>
      <c r="I78" s="38"/>
      <c r="J78" s="38"/>
      <c r="K78" s="47">
        <f>SUM(K70:K77)</f>
        <v>743700</v>
      </c>
      <c r="L78" s="36"/>
      <c r="M78" s="36"/>
    </row>
    <row r="79" spans="1:13" x14ac:dyDescent="0.3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46"/>
      <c r="L79" s="36"/>
      <c r="M79" s="36"/>
    </row>
  </sheetData>
  <phoneticPr fontId="2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BB3258D-E236-4241-AC8D-62DFE32CE77F}">
          <x14:formula1>
            <xm:f>Lista!$I$2:$I$16</xm:f>
          </x14:formula1>
          <xm:sqref>C15:C17 C19:C67 C80:C1048576 C76</xm:sqref>
        </x14:dataValidation>
        <x14:dataValidation type="list" allowBlank="1" showInputMessage="1" showErrorMessage="1" xr:uid="{2BACCF11-0085-4000-AA93-2FDA9EFE9A85}">
          <x14:formula1>
            <xm:f>Lista!$C$2:$C$7</xm:f>
          </x14:formula1>
          <xm:sqref>E2:E41 E43:E67 E80:E1048576 E76</xm:sqref>
        </x14:dataValidation>
        <x14:dataValidation type="list" allowBlank="1" showInputMessage="1" showErrorMessage="1" xr:uid="{BC71BBC5-328E-4CB2-B6B8-3AF5B225CD1D}">
          <x14:formula1>
            <xm:f>Lista!$A$2:$A$13</xm:f>
          </x14:formula1>
          <xm:sqref>A2:A67 A80:A1048576</xm:sqref>
        </x14:dataValidation>
        <x14:dataValidation type="list" allowBlank="1" showInputMessage="1" showErrorMessage="1" xr:uid="{7FC8DD93-7AE7-4C92-B622-95F89234625B}">
          <x14:formula1>
            <xm:f>Lista!$B$2:$B$9</xm:f>
          </x14:formula1>
          <xm:sqref>D2:D67 D80:D1048576 D76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D3F36-9B8D-4345-9641-7DF69794E839}">
  <dimension ref="A2:M14"/>
  <sheetViews>
    <sheetView tabSelected="1" workbookViewId="0">
      <selection activeCell="J15" sqref="J15"/>
    </sheetView>
  </sheetViews>
  <sheetFormatPr baseColWidth="10" defaultRowHeight="14.5" x14ac:dyDescent="0.35"/>
  <cols>
    <col min="1" max="1" width="7.453125" customWidth="1"/>
    <col min="2" max="2" width="14.36328125" customWidth="1"/>
    <col min="3" max="3" width="16.54296875" customWidth="1"/>
    <col min="5" max="5" width="13.453125" customWidth="1"/>
    <col min="6" max="6" width="26.453125" customWidth="1"/>
    <col min="7" max="7" width="15.08984375" customWidth="1"/>
    <col min="9" max="9" width="18.6328125" customWidth="1"/>
    <col min="11" max="11" width="12.54296875" bestFit="1" customWidth="1"/>
  </cols>
  <sheetData>
    <row r="2" spans="1:13" x14ac:dyDescent="0.35">
      <c r="A2" s="1" t="s">
        <v>5</v>
      </c>
      <c r="B2" s="1" t="s">
        <v>36</v>
      </c>
      <c r="C2" s="1" t="s">
        <v>37</v>
      </c>
      <c r="D2" s="1" t="s">
        <v>9</v>
      </c>
      <c r="E2" s="1" t="s">
        <v>6</v>
      </c>
      <c r="F2" s="1" t="s">
        <v>7</v>
      </c>
      <c r="G2" s="1" t="s">
        <v>39</v>
      </c>
      <c r="H2" s="1" t="s">
        <v>38</v>
      </c>
      <c r="I2" s="1" t="s">
        <v>0</v>
      </c>
      <c r="J2" s="1" t="s">
        <v>1</v>
      </c>
      <c r="K2" s="23" t="s">
        <v>2</v>
      </c>
      <c r="L2" s="1" t="s">
        <v>3</v>
      </c>
      <c r="M2" s="23" t="s">
        <v>4</v>
      </c>
    </row>
    <row r="3" spans="1:13" x14ac:dyDescent="0.35">
      <c r="A3" s="36" t="s">
        <v>17</v>
      </c>
      <c r="B3" s="37">
        <v>45525</v>
      </c>
      <c r="C3" s="36" t="s">
        <v>70</v>
      </c>
      <c r="D3" s="36" t="s">
        <v>93</v>
      </c>
      <c r="E3" s="36" t="s">
        <v>101</v>
      </c>
      <c r="F3" s="36" t="s">
        <v>140</v>
      </c>
      <c r="G3" s="36">
        <v>112867</v>
      </c>
      <c r="H3" s="54"/>
      <c r="I3" s="54"/>
      <c r="J3" s="36"/>
      <c r="K3" s="52">
        <v>87000</v>
      </c>
      <c r="L3" s="36"/>
      <c r="M3" s="36"/>
    </row>
    <row r="4" spans="1:13" x14ac:dyDescent="0.35">
      <c r="A4" s="36" t="s">
        <v>17</v>
      </c>
      <c r="B4" s="37">
        <v>45525</v>
      </c>
      <c r="C4" s="36" t="s">
        <v>70</v>
      </c>
      <c r="D4" s="36" t="s">
        <v>93</v>
      </c>
      <c r="E4" s="36" t="s">
        <v>101</v>
      </c>
      <c r="F4" s="36" t="s">
        <v>141</v>
      </c>
      <c r="G4" s="36">
        <v>113705</v>
      </c>
      <c r="H4" s="54">
        <v>1113656680</v>
      </c>
      <c r="I4" s="54" t="s">
        <v>147</v>
      </c>
      <c r="J4" s="36"/>
      <c r="K4" s="55">
        <v>125000</v>
      </c>
      <c r="L4" s="36"/>
      <c r="M4" s="36"/>
    </row>
    <row r="5" spans="1:13" x14ac:dyDescent="0.35">
      <c r="A5" s="36" t="s">
        <v>17</v>
      </c>
      <c r="B5" s="37">
        <v>45528</v>
      </c>
      <c r="C5" s="36" t="s">
        <v>70</v>
      </c>
      <c r="D5" s="36" t="s">
        <v>93</v>
      </c>
      <c r="E5" s="36" t="s">
        <v>33</v>
      </c>
      <c r="F5" s="36" t="s">
        <v>142</v>
      </c>
      <c r="G5" s="36"/>
      <c r="H5" s="54">
        <v>4920706</v>
      </c>
      <c r="I5" s="54" t="s">
        <v>53</v>
      </c>
      <c r="J5" s="36"/>
      <c r="K5" s="55">
        <v>240000</v>
      </c>
      <c r="L5" s="36"/>
      <c r="M5" s="36"/>
    </row>
    <row r="6" spans="1:13" x14ac:dyDescent="0.35">
      <c r="A6" s="36" t="s">
        <v>17</v>
      </c>
      <c r="B6" s="37">
        <v>45528</v>
      </c>
      <c r="C6" s="36" t="s">
        <v>70</v>
      </c>
      <c r="D6" s="36" t="s">
        <v>93</v>
      </c>
      <c r="E6" s="36" t="s">
        <v>101</v>
      </c>
      <c r="F6" s="36" t="s">
        <v>149</v>
      </c>
      <c r="G6" s="36"/>
      <c r="H6" s="54">
        <v>94374775</v>
      </c>
      <c r="I6" s="54" t="s">
        <v>143</v>
      </c>
      <c r="J6" s="36"/>
      <c r="K6" s="55">
        <v>30000</v>
      </c>
      <c r="L6" s="36"/>
      <c r="M6" s="36"/>
    </row>
    <row r="7" spans="1:13" x14ac:dyDescent="0.35">
      <c r="A7" s="36" t="s">
        <v>17</v>
      </c>
      <c r="B7" s="37">
        <v>45532</v>
      </c>
      <c r="C7" s="36" t="s">
        <v>70</v>
      </c>
      <c r="D7" s="36" t="s">
        <v>93</v>
      </c>
      <c r="E7" s="36" t="s">
        <v>35</v>
      </c>
      <c r="F7" s="36" t="s">
        <v>144</v>
      </c>
      <c r="G7" s="36">
        <v>102702</v>
      </c>
      <c r="H7" s="54">
        <v>1144059793</v>
      </c>
      <c r="I7" s="36" t="s">
        <v>146</v>
      </c>
      <c r="J7" s="36"/>
      <c r="K7" s="55">
        <v>80000</v>
      </c>
      <c r="L7" s="36"/>
      <c r="M7" s="36"/>
    </row>
    <row r="8" spans="1:13" x14ac:dyDescent="0.35">
      <c r="A8" s="36" t="s">
        <v>17</v>
      </c>
      <c r="B8" s="37">
        <v>45532</v>
      </c>
      <c r="C8" s="36" t="s">
        <v>70</v>
      </c>
      <c r="D8" s="36" t="s">
        <v>93</v>
      </c>
      <c r="E8" s="36" t="s">
        <v>101</v>
      </c>
      <c r="F8" s="36" t="s">
        <v>145</v>
      </c>
      <c r="G8" s="36"/>
      <c r="H8" s="54">
        <v>94316469</v>
      </c>
      <c r="I8" s="36" t="s">
        <v>148</v>
      </c>
      <c r="J8" s="36"/>
      <c r="K8" s="55">
        <v>300000</v>
      </c>
      <c r="L8" s="36"/>
      <c r="M8" s="36"/>
    </row>
    <row r="9" spans="1:13" x14ac:dyDescent="0.35">
      <c r="A9" s="36" t="s">
        <v>18</v>
      </c>
      <c r="B9" s="37">
        <v>45509</v>
      </c>
      <c r="C9" s="36" t="s">
        <v>70</v>
      </c>
      <c r="D9" s="36" t="s">
        <v>93</v>
      </c>
      <c r="E9" s="36" t="s">
        <v>125</v>
      </c>
      <c r="F9" s="36" t="s">
        <v>51</v>
      </c>
      <c r="G9" s="36"/>
      <c r="H9" s="36"/>
      <c r="I9" s="36"/>
      <c r="J9" s="36"/>
      <c r="K9" s="55">
        <v>145000</v>
      </c>
      <c r="L9" s="36"/>
      <c r="M9" s="36"/>
    </row>
    <row r="10" spans="1:13" x14ac:dyDescent="0.35">
      <c r="A10" s="36" t="s">
        <v>18</v>
      </c>
      <c r="B10" s="37">
        <v>45532</v>
      </c>
      <c r="C10" s="36" t="s">
        <v>70</v>
      </c>
      <c r="D10" s="36" t="s">
        <v>93</v>
      </c>
      <c r="E10" s="36" t="s">
        <v>35</v>
      </c>
      <c r="F10" s="36" t="s">
        <v>144</v>
      </c>
      <c r="G10" s="36"/>
      <c r="H10" s="54">
        <v>66886588</v>
      </c>
      <c r="I10" s="36" t="s">
        <v>150</v>
      </c>
      <c r="J10" s="36"/>
      <c r="K10" s="55">
        <v>80000</v>
      </c>
      <c r="L10" s="36"/>
      <c r="M10" s="36"/>
    </row>
    <row r="11" spans="1:13" x14ac:dyDescent="0.35">
      <c r="A11" s="36"/>
      <c r="B11" s="36"/>
      <c r="C11" s="36"/>
      <c r="D11" s="36"/>
      <c r="E11" s="36"/>
      <c r="F11" s="38" t="s">
        <v>4</v>
      </c>
      <c r="G11" s="51"/>
      <c r="H11" s="51"/>
      <c r="I11" s="51"/>
      <c r="J11" s="51"/>
      <c r="K11" s="47">
        <f>SUM(K3:K10)</f>
        <v>1087000</v>
      </c>
      <c r="L11" s="36"/>
      <c r="M11" s="36"/>
    </row>
    <row r="12" spans="1:13" x14ac:dyDescent="0.35">
      <c r="K12" s="53"/>
    </row>
    <row r="13" spans="1:13" x14ac:dyDescent="0.35">
      <c r="K13" s="53"/>
    </row>
    <row r="14" spans="1:13" x14ac:dyDescent="0.35">
      <c r="K14" s="53"/>
    </row>
  </sheetData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D29675D-659C-40E7-B907-C49BCE47DFD8}">
          <x14:formula1>
            <xm:f>Lista!$B$2:$B$9</xm:f>
          </x14:formula1>
          <xm:sqref>D9</xm:sqref>
        </x14:dataValidation>
        <x14:dataValidation type="list" allowBlank="1" showInputMessage="1" showErrorMessage="1" xr:uid="{204F0659-8AD6-4A48-B35D-C3CF5847669D}">
          <x14:formula1>
            <xm:f>Lista!$C$2:$C$7</xm:f>
          </x14:formula1>
          <xm:sqref>E9</xm:sqref>
        </x14:dataValidation>
        <x14:dataValidation type="list" allowBlank="1" showInputMessage="1" showErrorMessage="1" xr:uid="{CA7441DF-D88E-4E66-B161-8AB7F77FD15A}">
          <x14:formula1>
            <xm:f>Lista!$I$2:$I$16</xm:f>
          </x14:formula1>
          <xm:sqref>C9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C21F4-98EF-43B5-899E-318F2103CE43}">
  <dimension ref="A1:I13"/>
  <sheetViews>
    <sheetView workbookViewId="0">
      <selection activeCell="I8" sqref="I8"/>
    </sheetView>
  </sheetViews>
  <sheetFormatPr baseColWidth="10" defaultRowHeight="14.5" x14ac:dyDescent="0.35"/>
  <cols>
    <col min="2" max="2" width="14.1796875" bestFit="1" customWidth="1"/>
    <col min="3" max="3" width="20.81640625" bestFit="1" customWidth="1"/>
  </cols>
  <sheetData>
    <row r="1" spans="1:9" x14ac:dyDescent="0.35">
      <c r="A1" t="s">
        <v>5</v>
      </c>
      <c r="B1" t="s">
        <v>9</v>
      </c>
      <c r="C1" t="s">
        <v>6</v>
      </c>
      <c r="D1" t="s">
        <v>7</v>
      </c>
      <c r="E1" t="s">
        <v>8</v>
      </c>
      <c r="F1" t="s">
        <v>0</v>
      </c>
      <c r="G1" t="s">
        <v>2</v>
      </c>
      <c r="H1" t="s">
        <v>1</v>
      </c>
      <c r="I1" t="s">
        <v>37</v>
      </c>
    </row>
    <row r="2" spans="1:9" x14ac:dyDescent="0.35">
      <c r="A2" t="s">
        <v>10</v>
      </c>
      <c r="B2" t="s">
        <v>22</v>
      </c>
      <c r="C2" t="s">
        <v>30</v>
      </c>
      <c r="I2" t="s">
        <v>40</v>
      </c>
    </row>
    <row r="3" spans="1:9" x14ac:dyDescent="0.35">
      <c r="A3" t="s">
        <v>11</v>
      </c>
      <c r="B3" t="s">
        <v>23</v>
      </c>
      <c r="C3" t="s">
        <v>31</v>
      </c>
      <c r="I3" t="s">
        <v>41</v>
      </c>
    </row>
    <row r="4" spans="1:9" x14ac:dyDescent="0.35">
      <c r="A4" t="s">
        <v>12</v>
      </c>
      <c r="B4" t="s">
        <v>24</v>
      </c>
      <c r="C4" t="s">
        <v>32</v>
      </c>
      <c r="I4" t="s">
        <v>42</v>
      </c>
    </row>
    <row r="5" spans="1:9" x14ac:dyDescent="0.35">
      <c r="A5" t="s">
        <v>13</v>
      </c>
      <c r="B5" t="s">
        <v>25</v>
      </c>
      <c r="C5" t="s">
        <v>33</v>
      </c>
      <c r="I5" t="s">
        <v>43</v>
      </c>
    </row>
    <row r="6" spans="1:9" x14ac:dyDescent="0.35">
      <c r="A6" t="s">
        <v>14</v>
      </c>
      <c r="B6" t="s">
        <v>26</v>
      </c>
      <c r="C6" t="s">
        <v>34</v>
      </c>
      <c r="I6" t="s">
        <v>44</v>
      </c>
    </row>
    <row r="7" spans="1:9" x14ac:dyDescent="0.35">
      <c r="A7" t="s">
        <v>15</v>
      </c>
      <c r="B7" t="s">
        <v>27</v>
      </c>
      <c r="C7" t="s">
        <v>35</v>
      </c>
      <c r="I7" t="s">
        <v>47</v>
      </c>
    </row>
    <row r="8" spans="1:9" x14ac:dyDescent="0.35">
      <c r="A8" t="s">
        <v>16</v>
      </c>
      <c r="B8" t="s">
        <v>28</v>
      </c>
      <c r="I8" t="s">
        <v>45</v>
      </c>
    </row>
    <row r="9" spans="1:9" x14ac:dyDescent="0.35">
      <c r="A9" t="s">
        <v>17</v>
      </c>
      <c r="B9" t="s">
        <v>29</v>
      </c>
      <c r="I9" t="s">
        <v>46</v>
      </c>
    </row>
    <row r="10" spans="1:9" x14ac:dyDescent="0.35">
      <c r="A10" t="s">
        <v>18</v>
      </c>
    </row>
    <row r="11" spans="1:9" x14ac:dyDescent="0.35">
      <c r="A11" t="s">
        <v>19</v>
      </c>
    </row>
    <row r="12" spans="1:9" x14ac:dyDescent="0.35">
      <c r="A12" t="s">
        <v>20</v>
      </c>
    </row>
    <row r="13" spans="1:9" x14ac:dyDescent="0.35">
      <c r="A13" t="s">
        <v>21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047BD4-F988-44D4-9549-569A507A8C58}"/>
</file>

<file path=customXml/itemProps2.xml><?xml version="1.0" encoding="utf-8"?>
<ds:datastoreItem xmlns:ds="http://schemas.openxmlformats.org/officeDocument/2006/customXml" ds:itemID="{CEAE4122-DB61-428A-8821-FD8F3CB0E24C}"/>
</file>

<file path=customXml/itemProps3.xml><?xml version="1.0" encoding="utf-8"?>
<ds:datastoreItem xmlns:ds="http://schemas.openxmlformats.org/officeDocument/2006/customXml" ds:itemID="{C467500E-E49E-4881-A58F-27F8151858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CALI SUR </vt:lpstr>
      <vt:lpstr>NORTE MAYO</vt:lpstr>
      <vt:lpstr>SEPT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Paola Sandoval Poveda</dc:creator>
  <cp:lastModifiedBy>Luisa Maria Cardona Duque</cp:lastModifiedBy>
  <dcterms:created xsi:type="dcterms:W3CDTF">2024-01-16T15:06:49Z</dcterms:created>
  <dcterms:modified xsi:type="dcterms:W3CDTF">2024-09-09T22:00:55Z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