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afiansa-my.sharepoint.com/personal/lady_rodriguez_spagrupoinmobiliario_com/Documents/BACKUP LADY/DOCUMENTOS LADY/COMPRAS DE CARTERA/2024/MEDELLIN/UNO A/"/>
    </mc:Choice>
  </mc:AlternateContent>
  <xr:revisionPtr revIDLastSave="501" documentId="8_{74C25943-AFB2-4EFD-8ADD-BF58700D7010}" xr6:coauthVersionLast="47" xr6:coauthVersionMax="47" xr10:uidLastSave="{0FBAD430-40E1-4035-9D77-E36350423301}"/>
  <bookViews>
    <workbookView xWindow="-120" yWindow="-120" windowWidth="20730" windowHeight="11160" activeTab="1" xr2:uid="{09B4012D-1A52-4567-85C1-980012F22811}"/>
  </bookViews>
  <sheets>
    <sheet name="MATRIZ" sheetId="1" r:id="rId1"/>
    <sheet name="LIQUIDACION" sheetId="4" r:id="rId2"/>
  </sheets>
  <definedNames>
    <definedName name="_xlnm._FilterDatabase" localSheetId="0" hidden="1">MATRIZ!$A$1:$IX$1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B31" i="4"/>
  <c r="B34" i="4" s="1"/>
  <c r="C34" i="4" s="1"/>
  <c r="B21" i="4" l="1"/>
  <c r="E8" i="4"/>
  <c r="B20" i="4" l="1"/>
  <c r="H8" i="4"/>
  <c r="H9" i="4" s="1"/>
  <c r="B16" i="4"/>
  <c r="B13" i="4"/>
  <c r="AL16" i="1" l="1"/>
  <c r="AL23" i="1" s="1"/>
  <c r="B3" i="4" s="1"/>
  <c r="AW20" i="1" l="1"/>
  <c r="AX20" i="1" s="1"/>
  <c r="AW12" i="1"/>
  <c r="AX12" i="1" s="1"/>
  <c r="AW18" i="1"/>
  <c r="AX18" i="1" s="1"/>
  <c r="AW5" i="1"/>
  <c r="AX5" i="1" s="1"/>
  <c r="AW11" i="1"/>
  <c r="AX11" i="1" s="1"/>
  <c r="AW21" i="1"/>
  <c r="AX21" i="1" s="1"/>
  <c r="AW10" i="1"/>
  <c r="AX10" i="1" s="1"/>
  <c r="AW2" i="1"/>
  <c r="AX2" i="1" s="1"/>
  <c r="AW3" i="1"/>
  <c r="AX3" i="1" s="1"/>
  <c r="AW9" i="1"/>
  <c r="AX9" i="1" s="1"/>
  <c r="AW15" i="1"/>
  <c r="AX15" i="1" s="1"/>
  <c r="AW14" i="1"/>
  <c r="AX14" i="1" s="1"/>
  <c r="AW22" i="1"/>
  <c r="AX22" i="1" s="1"/>
  <c r="AW7" i="1"/>
  <c r="AX7" i="1" s="1"/>
  <c r="AW8" i="1"/>
  <c r="AX8" i="1" s="1"/>
  <c r="AW16" i="1"/>
  <c r="AX16" i="1" s="1"/>
  <c r="AW13" i="1"/>
  <c r="AX13" i="1" s="1"/>
  <c r="AW19" i="1"/>
  <c r="AX19" i="1" s="1"/>
  <c r="AW6" i="1"/>
  <c r="AX6" i="1" s="1"/>
  <c r="AW17" i="1"/>
  <c r="AX17" i="1" s="1"/>
  <c r="AW4" i="1"/>
  <c r="AX4" i="1" s="1"/>
  <c r="AX23" i="1" l="1"/>
  <c r="B4" i="4" s="1"/>
  <c r="B5" i="4" s="1"/>
  <c r="B6" i="4" s="1"/>
  <c r="B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G14" authorId="0" shapeId="0" xr:uid="{A8E27B19-1460-453E-A6D5-972D52439C38}">
      <text>
        <r>
          <rPr>
            <sz val="11"/>
            <color theme="1"/>
            <rFont val="Calibri"/>
            <family val="2"/>
            <scheme val="minor"/>
          </rPr>
          <t>ESTE CONTRATO TIENE 3 PROPIETARIOS, DE LOS CUALES 2 SON RESPONSABLES DE IVA: PATRIARCA SAS Y SIGFRIDO SAS
======</t>
        </r>
      </text>
    </comment>
  </commentList>
</comments>
</file>

<file path=xl/sharedStrings.xml><?xml version="1.0" encoding="utf-8"?>
<sst xmlns="http://schemas.openxmlformats.org/spreadsheetml/2006/main" count="1761" uniqueCount="754">
  <si>
    <t>INM CEDENTE</t>
  </si>
  <si>
    <t>CTO CEDENTE</t>
  </si>
  <si>
    <t>INM SPA</t>
  </si>
  <si>
    <t>CTO SPA</t>
  </si>
  <si>
    <t>CEDENTE</t>
  </si>
  <si>
    <t>NIT CEDENTE</t>
  </si>
  <si>
    <t>RESULTADO AFFI</t>
  </si>
  <si>
    <t>MOTIVO NEGACION</t>
  </si>
  <si>
    <t>SUBSANACION</t>
  </si>
  <si>
    <t xml:space="preserve">FACTURACION </t>
  </si>
  <si>
    <t xml:space="preserve">RECAUDO </t>
  </si>
  <si>
    <t>PAGO PP</t>
  </si>
  <si>
    <t>PAZ Y SALVO ADMIN</t>
  </si>
  <si>
    <t>PAZ Y SALVO PP</t>
  </si>
  <si>
    <t>ASEGURADORA ANTERIOR</t>
  </si>
  <si>
    <t>AFIANZADORA SPA</t>
  </si>
  <si>
    <t>No ASEGURABLE AFFI</t>
  </si>
  <si>
    <t xml:space="preserve">tipo de inmueble </t>
  </si>
  <si>
    <t>CLAUSULA CESION CTO ADMIN</t>
  </si>
  <si>
    <t>CLAUSULA CESION CTO ARR</t>
  </si>
  <si>
    <t>MES INGRESO A SPA</t>
  </si>
  <si>
    <t>FECHA POSIBLE DESOCUPACION</t>
  </si>
  <si>
    <t>MES DESOCUPACION</t>
  </si>
  <si>
    <t>TIPO DE BLOQUEO</t>
  </si>
  <si>
    <t>TIPO DE DOCUMENTO ARRENDATARIO</t>
  </si>
  <si>
    <t>NACIONALIDAD</t>
  </si>
  <si>
    <t>CEDULA O NIT</t>
  </si>
  <si>
    <t xml:space="preserve"> IVA DEL 19% </t>
  </si>
  <si>
    <t xml:space="preserve"> RETEFUENTE </t>
  </si>
  <si>
    <t xml:space="preserve"> RETEICA </t>
  </si>
  <si>
    <t xml:space="preserve"> TOTAL CANON + ADMON </t>
  </si>
  <si>
    <t xml:space="preserve"> ADMIN INCLUIDA EN VALOR DE CANON SI/NO</t>
  </si>
  <si>
    <t>TIPO DE INCREMENTO</t>
  </si>
  <si>
    <t xml:space="preserve"> INCREMENTO CONVENIDO </t>
  </si>
  <si>
    <t>% COMISION CANON CEDENTE</t>
  </si>
  <si>
    <t>RETENCION POR COMISION PP</t>
  </si>
  <si>
    <t xml:space="preserve"> VALOR COMISION CANON CEDENTE </t>
  </si>
  <si>
    <t>%COMISION ADMIN CEDENTE</t>
  </si>
  <si>
    <t xml:space="preserve"> VALOR COMISION ADMIN CEDENTE </t>
  </si>
  <si>
    <t>VALOR SEGURO CEDENTE</t>
  </si>
  <si>
    <t>% COMISION SPA</t>
  </si>
  <si>
    <t>TOTAL COMISION SPA</t>
  </si>
  <si>
    <t>VALOR GASTOS BANCARIOS</t>
  </si>
  <si>
    <t>VALOR AMPARO INTEGRAL</t>
  </si>
  <si>
    <t>VALOR CUPON</t>
  </si>
  <si>
    <t>DESTINACION</t>
  </si>
  <si>
    <t>DIRECCION INMUEBLE</t>
  </si>
  <si>
    <t>CIUDAD INMUEBLE</t>
  </si>
  <si>
    <t>CODIGO POSTAL ARRENDATARIO</t>
  </si>
  <si>
    <t>BARRIO</t>
  </si>
  <si>
    <t>ESTRATO</t>
  </si>
  <si>
    <t>REFERENCIA CATASTRAL - CHIP (BOGOTA)</t>
  </si>
  <si>
    <t>MATRICULA INMOBILIARIA</t>
  </si>
  <si>
    <t>E-MAIL
ARRENDATARIO</t>
  </si>
  <si>
    <t>TELEFONOS ARRENDATARIOS</t>
  </si>
  <si>
    <t>CELULAR ARRENDATARIOS</t>
  </si>
  <si>
    <t>DIRECCION CORRESPONDENCIA ARRENDATARIO</t>
  </si>
  <si>
    <t>CIUDAD CORRESPONDENCIA ARRENDATARIO</t>
  </si>
  <si>
    <t>FECHA INICIO CONTRATO</t>
  </si>
  <si>
    <t>FECHA FINAL CONTRATO</t>
  </si>
  <si>
    <t>FECHA DE CAUSACION</t>
  </si>
  <si>
    <t>FECHA DE CESION</t>
  </si>
  <si>
    <t>TIPO DE DOCUMENTO DEUDOR SOLIDARIO 1</t>
  </si>
  <si>
    <t>NOMBRE 1er DEDUOR SOLIDARIO</t>
  </si>
  <si>
    <t>CODIGO POSTAL DEUDOR 1</t>
  </si>
  <si>
    <t>TIPO DE DOCUMENTO DEUDOR SOLIDARIO 2</t>
  </si>
  <si>
    <t>NOMBRE 2doDEDUOR SOLIDARIO</t>
  </si>
  <si>
    <t>CODIGO POSTAL DEUDOR 2</t>
  </si>
  <si>
    <t>TIPO DE DOCUMENTO DEUDOR SOLIDARIO 3</t>
  </si>
  <si>
    <t>NOMBRE 3er DEDUOR SOLIDARIO</t>
  </si>
  <si>
    <t>CODIGO POSTAL DEUDOR 3</t>
  </si>
  <si>
    <t>TIPO DE DOCUMENTO DEUDOR SOLIDARIO 4</t>
  </si>
  <si>
    <t>NOMBRE 4er DEDUOR SOLIDARIO</t>
  </si>
  <si>
    <t>CODIGO POSTAL DEUDOR 4</t>
  </si>
  <si>
    <t>TIPO DE DOCUMENTO PROPIETARIO</t>
  </si>
  <si>
    <t>CEDULA O NIT PROPIETARIO</t>
  </si>
  <si>
    <t>REGIMEN TRIBUTARIO PROPIETARIO</t>
  </si>
  <si>
    <t>CIUDAD DE RESIDENCIA PROPIETARIO</t>
  </si>
  <si>
    <t>CODIGO POSTAL PROPIETARIO</t>
  </si>
  <si>
    <t>BENEFICIARIO DE GIRO</t>
  </si>
  <si>
    <t>CEDULA BENEFICARIO GIRO</t>
  </si>
  <si>
    <t>FORMA DE PAGO
(TRANS - CHEQUE)</t>
  </si>
  <si>
    <t>BANCO</t>
  </si>
  <si>
    <t>TIPO DE CUENTA</t>
  </si>
  <si>
    <t>No DE CUENTA</t>
  </si>
  <si>
    <t>DIA DE PAGO</t>
  </si>
  <si>
    <t xml:space="preserve">COPROPIETARIO 1 </t>
  </si>
  <si>
    <t>TIPO DE DOCUMENTO COPROPIETARIO 1</t>
  </si>
  <si>
    <t>CEDULA COPROPIETARIO 1</t>
  </si>
  <si>
    <t>PARTICIPACIÓN COP 1</t>
  </si>
  <si>
    <t>DIRECCION DE CORRESPONDENCIA COP 1</t>
  </si>
  <si>
    <t>CELULAR COP 1</t>
  </si>
  <si>
    <t>E-MAIL COP 1</t>
  </si>
  <si>
    <t>REGIMEN TRIBUTARIO COP 1</t>
  </si>
  <si>
    <t>CIUDAD DE RESIDENCIA PROPIETARIO COP 1</t>
  </si>
  <si>
    <t>BENEFICIARIO DE GIRO COP 1</t>
  </si>
  <si>
    <t>CEDULA BENEFICARIO GIRO COP 1</t>
  </si>
  <si>
    <t>FORMA DE PAGO
(TRANS - CHEQUE) COP 1</t>
  </si>
  <si>
    <t>BANCO COP 1</t>
  </si>
  <si>
    <t>TIPO DE CUENTA COP 1</t>
  </si>
  <si>
    <t>No DE CUENTA COP 1</t>
  </si>
  <si>
    <t xml:space="preserve">COPROPIETARIO 2 </t>
  </si>
  <si>
    <t>TIPO DE DOCUMENTO COPROPIETARIO 2</t>
  </si>
  <si>
    <t>CEDULA COPROPIETARIO 2</t>
  </si>
  <si>
    <t xml:space="preserve">COPROPIETARIO 3 </t>
  </si>
  <si>
    <t>TIPO DE DOCUMENTO COPROPIETARIO 3</t>
  </si>
  <si>
    <t>CEDULA COPROPIETARIO 3</t>
  </si>
  <si>
    <t>PARTICIPACIÓN COP 3</t>
  </si>
  <si>
    <t>TIPO DE DOCUMENTO COPROPIETARIO 4</t>
  </si>
  <si>
    <t>CEDULA COPROPIETARIO 4</t>
  </si>
  <si>
    <t>NOMBRE DE UNIDAD O CONJUNTO RESIDENCIAL</t>
  </si>
  <si>
    <t>NOMBRE ADMINISTRADOR</t>
  </si>
  <si>
    <t>No DE CUETNA</t>
  </si>
  <si>
    <t xml:space="preserve">quien paga la admon </t>
  </si>
  <si>
    <t>CONTRATO ARRENDAMIENTO VERIFICAR QUE SEA ORIGINAL</t>
  </si>
  <si>
    <t>ESTADO DE DETERIORO</t>
  </si>
  <si>
    <t xml:space="preserve"> FIRMAS DEL ARRENDATARIO Y /O DEUDOR SOLIDARIO,</t>
  </si>
  <si>
    <t>FIRMA DEL ARRENDADOR</t>
  </si>
  <si>
    <t>LINDEROS</t>
  </si>
  <si>
    <t>CLAUSULA REPORTE CENTRALES DE RIESGO - AUTORIZACION</t>
  </si>
  <si>
    <t>CLAUSULA ABANDONO</t>
  </si>
  <si>
    <t>CLAUSULA PENAL</t>
  </si>
  <si>
    <t>CLAUSULA DE ADMINISTRACION ( QUE ESPECIFIQUE QUIEN ES EL RESPONSABLE DEL PAGO)</t>
  </si>
  <si>
    <t>CLAUSULA DE SANCIONES PENALES</t>
  </si>
  <si>
    <t>PODER DEL ARRENDATARIO Y/O DEUDOR SOLIDARIO SI ACTUA CON APODERADO</t>
  </si>
  <si>
    <t>CADENA DE ENDOSOS</t>
  </si>
  <si>
    <t>CERT DE CAMARA EN CASO DE SER PERSONA JURIDICA</t>
  </si>
  <si>
    <t>ACTA DE ENTREGA</t>
  </si>
  <si>
    <t>INVENTARIO</t>
  </si>
  <si>
    <t>RUT</t>
  </si>
  <si>
    <t>ASEGURABLE</t>
  </si>
  <si>
    <t>FORMULARIO ASEGURADORA(ARRENDATARIO)</t>
  </si>
  <si>
    <t>FORMULARIO ASEGURADORA(DEUDOR SOLIDARIO)</t>
  </si>
  <si>
    <t>CONTRATO MANDATO VERIFICAR QUE SEA ORIGINAL</t>
  </si>
  <si>
    <t>FIRMA PROPIETARIO Y ARRENDADOR</t>
  </si>
  <si>
    <t>PODER DEL PROPIETARIO SI ACTUA CON APODERADO</t>
  </si>
  <si>
    <t>CERTIFICADO DE TRADICION</t>
  </si>
  <si>
    <t>CERT DE CAMARA ( PERSONA JURIDICA)</t>
  </si>
  <si>
    <t>OBSERVACIONES</t>
  </si>
  <si>
    <t>NOTAS</t>
  </si>
  <si>
    <t>% SEGURO</t>
  </si>
  <si>
    <t>tipo_clasificacion TRIBUTARIA</t>
  </si>
  <si>
    <t>VIGENCIA DEL CONTRATO EN MESES</t>
  </si>
  <si>
    <t>FECHA PROXIMO INCREMENTO</t>
  </si>
  <si>
    <t>NOMBRE PROPIETARIO</t>
  </si>
  <si>
    <t>% PARTICIPACION</t>
  </si>
  <si>
    <t>CODIGO POSTAL COP 2</t>
  </si>
  <si>
    <t>APELLIDOS ARRENDATARIO</t>
  </si>
  <si>
    <t>NOMBRES ARRENDATARIOS</t>
  </si>
  <si>
    <t>NOMBRE COMPLETO ARRENDATARIO</t>
  </si>
  <si>
    <t>VALOR CANON</t>
  </si>
  <si>
    <t>VALOR ADMINISTRACION</t>
  </si>
  <si>
    <t>POLIZA DE SERVICIOS PUBLICOS, REPARACIONES SI / NO</t>
  </si>
  <si>
    <t>PERIODO DE FACTURACION</t>
  </si>
  <si>
    <t>DIRECCION 1ER DEUDOR SOLIDARIO</t>
  </si>
  <si>
    <t>NACIONALIDAD DEUDOR SOLIDARIO 1</t>
  </si>
  <si>
    <t>CIUDAD DEUDOR SOLIDARIO 1</t>
  </si>
  <si>
    <t>CELULAR DEUDOR SOLIDARIO 1</t>
  </si>
  <si>
    <t>TELEFONOS DEUDOR SOLIDARIO 1</t>
  </si>
  <si>
    <t>EMAIL DEUDOR SOLIDARIO 1</t>
  </si>
  <si>
    <t>NACIONALIDAD DEUDOR SOLIDARIO 2</t>
  </si>
  <si>
    <t>CEDULA O NIT DEUDOR SOLIDARIO 1</t>
  </si>
  <si>
    <t>CEDULA O NIT DEUDOR SOLIDARIO 2</t>
  </si>
  <si>
    <t>DIRECCION DEUDOR SOLIDARIO 2</t>
  </si>
  <si>
    <t>CIUDAD DEUDOR SOLIDARIO 2</t>
  </si>
  <si>
    <t>CELULAR DEUDOR SOLIDARIO 2</t>
  </si>
  <si>
    <t>TELEFONOS DEUDOR SOLIDARIO 2</t>
  </si>
  <si>
    <t>EMAIL DEUDOR SOLIDARIO 2</t>
  </si>
  <si>
    <t>NACIONALIDAD DEUDOR SOLIDARIO 3</t>
  </si>
  <si>
    <t>CEDULA O NIT DEUDOR SOLIDARIO 3</t>
  </si>
  <si>
    <t>DIRECCION DEUDOR SOLIDARIO 3</t>
  </si>
  <si>
    <t>CIUDAD DEUDOR SOLIDARIO 3</t>
  </si>
  <si>
    <t>CELULAR DEUDOR SOLIDARIO3</t>
  </si>
  <si>
    <t>TELEFONOS DEUDOR SOLIDARIO 3</t>
  </si>
  <si>
    <t>EMAIL DEUDOR SOLIDARIO 3</t>
  </si>
  <si>
    <t>NACIONALIDAD DEUDOR SOLIDARIO 4</t>
  </si>
  <si>
    <t>CEDULA O NIT DEUDOR SOLIDARIO 4</t>
  </si>
  <si>
    <t>DIRECCION DEUDOR SOLIDARIO 4</t>
  </si>
  <si>
    <t>CIUDAD DEUDOR SOLIDARIO 4</t>
  </si>
  <si>
    <t>CELULAR DEUDOR SOLIDARIO 4</t>
  </si>
  <si>
    <t>TELEFONOS DEUDOR SOLIDARIO 4</t>
  </si>
  <si>
    <t>EMAIL DEUDOR SOLIDARIO 4</t>
  </si>
  <si>
    <t>DIRECCION CORRESPONDENCIA PROPIETARIO</t>
  </si>
  <si>
    <t>TELEFONO FIJO PROPIETARIO</t>
  </si>
  <si>
    <t>CELULAR PROPIETRIO</t>
  </si>
  <si>
    <t>CELULAR 2 PROPIETARIO</t>
  </si>
  <si>
    <t>EMAIL PROPIETARIO</t>
  </si>
  <si>
    <t>PARTICIPACIÓN COPROPIETARIO 2</t>
  </si>
  <si>
    <t>DIRECCION DE CORRESPONDENCIA COPROPIETARIO 2</t>
  </si>
  <si>
    <t>CELULAR COPROPIETARIO 2</t>
  </si>
  <si>
    <t>E-MAIL COPROPIETARIO 2</t>
  </si>
  <si>
    <t>REGIMEN TRIBUTARIO COPROPIETARIO 2</t>
  </si>
  <si>
    <t>CIUDAD DE RESIDENCIA  COPROPIETARIO  2</t>
  </si>
  <si>
    <t>CODIGO POSTAL COPROPIETARIO 2</t>
  </si>
  <si>
    <t>BENEFICIARIO DE GIRO COPROPIETARIO 2</t>
  </si>
  <si>
    <t>CEDULA BENEFICARIO GIRO COPROPIETARIO 2</t>
  </si>
  <si>
    <t>FORMA DE PAGO
(TRANS - CHEQUE) COPROPIETARIO 2</t>
  </si>
  <si>
    <t>BANCO COPROPIETARIO 2</t>
  </si>
  <si>
    <t>TIPO DE CUENTA COPROPIETARIO 2</t>
  </si>
  <si>
    <t>No DE CUENTA COPROPIETARIO 2</t>
  </si>
  <si>
    <t>DIA DE PAGO COPROPIETARIO 2</t>
  </si>
  <si>
    <t>NACIONALIDAD COPROPIETARIO 3</t>
  </si>
  <si>
    <t>DIRECCION DE CORRESPONDENCIA COPROPIETARIO 3</t>
  </si>
  <si>
    <t>CELULAR COPROPIETARIO 3</t>
  </si>
  <si>
    <t>E-MAIL COPROPIETARIO 3</t>
  </si>
  <si>
    <t>REGIMEN TRIBUTARIO COPROPIETARIO 3</t>
  </si>
  <si>
    <t>CIUDAD DE RESIDENCIA PROPIETARIO COPROPIETARIO 3</t>
  </si>
  <si>
    <t>CODIGO POSTAL COPROPIETARIO 3</t>
  </si>
  <si>
    <t>BENEFICIARIO DE GIRO COPROPIETARIO 3</t>
  </si>
  <si>
    <t>CEDULA BENEFICARIO GIRO COPROPIETARIO 3</t>
  </si>
  <si>
    <t>FORMA DE PAGO
(TRANS - CHEQUE) COPROPIETARIO 3</t>
  </si>
  <si>
    <t>BANCO COPROPIETARIO 3</t>
  </si>
  <si>
    <t>TIPO DE CUENTA COPROPIETARIO 3</t>
  </si>
  <si>
    <t>No DE CUENTA COPROPIETARIO 3</t>
  </si>
  <si>
    <t>PARTICIPACIÓN COPROPIETARIO 4</t>
  </si>
  <si>
    <t>DIRECCION DE CORRESPONDENCIA COPROPIETARIO 4</t>
  </si>
  <si>
    <t>CELULAR COPROPIETARIO 4</t>
  </si>
  <si>
    <t>E-MAIL COPROPIETARIO 4</t>
  </si>
  <si>
    <t>REGIMEN TRIBUTARIO COPROPIETARIO 4</t>
  </si>
  <si>
    <t>CIUDAD DE RESIDENCIA PROPIETARIO COPROPIETARIO 4</t>
  </si>
  <si>
    <t>CODIGO POSTAL COPROPIETARIO 4</t>
  </si>
  <si>
    <t>BENEFICIARIO DE GIRO COPROPIETARIO 4</t>
  </si>
  <si>
    <t>CEDULA BENEFICARIO GIRO COPROPIETARIO 4</t>
  </si>
  <si>
    <t>FORMA DE PAGO
(TRANS - CHEQUE) COPROPIETARIO 4</t>
  </si>
  <si>
    <t>BANCO COPROPIETARIO 4</t>
  </si>
  <si>
    <t>TIPO DE CUENTA COPROPIETARIO 4</t>
  </si>
  <si>
    <t>No DE CUENTA COPROPIETARIO 4</t>
  </si>
  <si>
    <t>COPROPIETARIOIA CEDULA DEL ARRENDATARIO</t>
  </si>
  <si>
    <t>COPROPIETARIOIA CC DEUDOR 1</t>
  </si>
  <si>
    <t>COPROPIETARIOIA CC DEUDOR 2</t>
  </si>
  <si>
    <t>COPROPIETARIOIA CC DEUDOR 3</t>
  </si>
  <si>
    <t>COPROPIETARIOIA CC DEUDOR 4</t>
  </si>
  <si>
    <t>FOTOCOPROPIETARIOIA CEDULA PROPIETARIO</t>
  </si>
  <si>
    <t>DIA DE PAGO COPROPIETARIO 3</t>
  </si>
  <si>
    <t xml:space="preserve">COPROPIETARIO  4 </t>
  </si>
  <si>
    <t>NACIONALIDAD COPROPIETARIO 4</t>
  </si>
  <si>
    <t>DIA DE PAGO COPROPIETARIO 4</t>
  </si>
  <si>
    <t>NIT ADMINISTRACION</t>
  </si>
  <si>
    <t>DIRECCION ADMINISTRACION</t>
  </si>
  <si>
    <t>TELEFONO FIJO ADMINISTRACION</t>
  </si>
  <si>
    <t>CELULAR ADMINISTRACION</t>
  </si>
  <si>
    <t>EMAIL ADMINISTRACION</t>
  </si>
  <si>
    <t xml:space="preserve">FORMA DE PAGO
</t>
  </si>
  <si>
    <t>SURA</t>
  </si>
  <si>
    <t>FIANZACRÉDITO</t>
  </si>
  <si>
    <t>EL LIBERTADOR</t>
  </si>
  <si>
    <t>NO ASEGURADO</t>
  </si>
  <si>
    <t xml:space="preserve">AFIANZADORA NACIONAL SAS </t>
  </si>
  <si>
    <t>BODEGA</t>
  </si>
  <si>
    <t>LOCAL</t>
  </si>
  <si>
    <t>APARTAMENTO</t>
  </si>
  <si>
    <t>LOCAL ANEXO</t>
  </si>
  <si>
    <t>CONSULTORIO</t>
  </si>
  <si>
    <t>NIT</t>
  </si>
  <si>
    <t>900566025-8</t>
  </si>
  <si>
    <t>890985122-6</t>
  </si>
  <si>
    <t>901045957-5</t>
  </si>
  <si>
    <t>900345248-5</t>
  </si>
  <si>
    <t>C.C.</t>
  </si>
  <si>
    <t>COLOMBIANO</t>
  </si>
  <si>
    <t>900830940-4</t>
  </si>
  <si>
    <t>900256843-6</t>
  </si>
  <si>
    <t>VENEZOLANO</t>
  </si>
  <si>
    <t>901120571-7</t>
  </si>
  <si>
    <t>901429143-6</t>
  </si>
  <si>
    <t>900482653-1</t>
  </si>
  <si>
    <t>900918147-1</t>
  </si>
  <si>
    <t>900494712-1</t>
  </si>
  <si>
    <t>811028650-1</t>
  </si>
  <si>
    <t>POLLOS DE LA GRANJA ANTIOQUIA S.A.S.</t>
  </si>
  <si>
    <t>COOPERATIVA DE HOSPITALES DE 
ANTIOQUIA - COHAN</t>
  </si>
  <si>
    <t>MAXI NACHOS S.A.S.</t>
  </si>
  <si>
    <t>BIOMOVIL S.A.S.</t>
  </si>
  <si>
    <t>CENTRAL DE INSUMOS Y MATERIAS PRIMAS
PARA LA INDUSTRIA ALIMENTARIA S.A.S. 
CIMPA S.A.S.</t>
  </si>
  <si>
    <t>ZULUAUTO S.A.S.</t>
  </si>
  <si>
    <t>DAVID ESTEBAN ALZATE TAMAYO</t>
  </si>
  <si>
    <t>GC VENTURES S.A.S.</t>
  </si>
  <si>
    <t>EDISON JAVIER YEPES SÁNCHEZ</t>
  </si>
  <si>
    <t>BRYAN DAVID CASTRO SOSA</t>
  </si>
  <si>
    <t>PABLO CÉSAR DOMÍNGUEZ LAMAZARES</t>
  </si>
  <si>
    <t>SEGIRNAR S.A.S.</t>
  </si>
  <si>
    <t>NELSON ALBERTO VELASQUEZ MAZO</t>
  </si>
  <si>
    <t>PABLO JOSÈ DOMÍNGUEZ BECERRA</t>
  </si>
  <si>
    <t>430 EVENTOS S.A.S.</t>
  </si>
  <si>
    <t>COMERCIALIZADORA CSF S.A.S.</t>
  </si>
  <si>
    <t>INVERSIONES ALZATE LÓPEZ S.A.S.</t>
  </si>
  <si>
    <t>PRIMERA LÍNEA ACABADOS GRÁFICOS S.A.S.</t>
  </si>
  <si>
    <t>MADECENTRO COLOMBIA S.A.S.</t>
  </si>
  <si>
    <t>SANTIAGO OSORIO VILLA</t>
  </si>
  <si>
    <t>ALZATE TAMAYO</t>
  </si>
  <si>
    <t>CASTRO SOSA</t>
  </si>
  <si>
    <t>DAVID ESTEBAN</t>
  </si>
  <si>
    <t>BRYAN DAVID</t>
  </si>
  <si>
    <t>NELSON ALBERTO</t>
  </si>
  <si>
    <t>VELASQUEZ MAZO</t>
  </si>
  <si>
    <t xml:space="preserve">EDISON JAVIER </t>
  </si>
  <si>
    <t>YEPES SANCHEZ</t>
  </si>
  <si>
    <t>PABLO CESAR</t>
  </si>
  <si>
    <t>DOMINGUEZ LAMAZARES</t>
  </si>
  <si>
    <t>PABLO JOSE</t>
  </si>
  <si>
    <t>DOMINGUEZ BECERRA</t>
  </si>
  <si>
    <t>OSORIO VILLA</t>
  </si>
  <si>
    <t>SANTIAGO</t>
  </si>
  <si>
    <t>RETE IVA</t>
  </si>
  <si>
    <t>NO</t>
  </si>
  <si>
    <t>SI</t>
  </si>
  <si>
    <t>IPC+4 PTOS</t>
  </si>
  <si>
    <t>IPC</t>
  </si>
  <si>
    <t>IPC+2 PTOS</t>
  </si>
  <si>
    <t>IPC+3 PTOS</t>
  </si>
  <si>
    <t>N/A</t>
  </si>
  <si>
    <t>COMERCIO</t>
  </si>
  <si>
    <t xml:space="preserve">VIVIENDA  </t>
  </si>
  <si>
    <t>MEDELLÍN</t>
  </si>
  <si>
    <t>Calle 56 No. 41-46</t>
  </si>
  <si>
    <t>Carrera 55 No. 77 Sur-218 Bodega No. 2</t>
  </si>
  <si>
    <t>LA ESTRELLA</t>
  </si>
  <si>
    <t>Calle 35 C No. 66 B-77</t>
  </si>
  <si>
    <t>ITAGUÍ</t>
  </si>
  <si>
    <t>Carrera 52 A # 10-70</t>
  </si>
  <si>
    <t>Carrera 52 D No. 76-67 INT. 1144 
"Conjunto Platino Plaza Comercial PH"</t>
  </si>
  <si>
    <r>
      <rPr>
        <sz val="11"/>
        <color rgb="FF000000"/>
        <rFont val="docs-Calibri"/>
      </rPr>
      <t>Calle 9 A No. 54-55 primer piso</t>
    </r>
  </si>
  <si>
    <r>
      <rPr>
        <sz val="11"/>
        <color rgb="FF000000"/>
        <rFont val="docs-Calibri"/>
      </rPr>
      <t>Carrera 73 No. 98-68 Int. 301</t>
    </r>
  </si>
  <si>
    <t>Carrera 73 No. 98-68 Int. 201</t>
  </si>
  <si>
    <r>
      <rPr>
        <sz val="11"/>
        <color rgb="FF000000"/>
        <rFont val="docs-Calibri"/>
      </rPr>
      <t>Carrera 83 No. 48 BB-97 Local 1 "Edificio Mito"</t>
    </r>
  </si>
  <si>
    <t>Calle 47 #53-38</t>
  </si>
  <si>
    <r>
      <rPr>
        <sz val="11"/>
        <color rgb="FF000000"/>
        <rFont val="docs-Calibri"/>
      </rPr>
      <t>Carrera 41 C No. 50-10</t>
    </r>
  </si>
  <si>
    <t>SABANETA</t>
  </si>
  <si>
    <t>Carrera 42 No. 54 A-71 Int 110 "Parque Industrial 
Espacio Sur PH"</t>
  </si>
  <si>
    <r>
      <rPr>
        <sz val="11"/>
        <color rgb="FF000000"/>
        <rFont val="docs-Calibri"/>
      </rPr>
      <t>Calle 79 No. 51 C-18 - LOCAL ANEXO</t>
    </r>
  </si>
  <si>
    <t>Carrera 45 #14-157</t>
  </si>
  <si>
    <t>Carrera 55 #79 SUR-7</t>
  </si>
  <si>
    <t>´01N-185751</t>
  </si>
  <si>
    <t>´001-87950</t>
  </si>
  <si>
    <t>´000050485</t>
  </si>
  <si>
    <t>001-423034</t>
  </si>
  <si>
    <t>001-157115</t>
  </si>
  <si>
    <t>001-57115</t>
  </si>
  <si>
    <t>´001-1296655</t>
  </si>
  <si>
    <t>´00394636</t>
  </si>
  <si>
    <t>´001-1030548</t>
  </si>
  <si>
    <t>380-1-001-019-0001-31-00</t>
  </si>
  <si>
    <t xml:space="preserve"> 001-984877
PARQ. 001-984961</t>
  </si>
  <si>
    <t>invalzatefacturas@gmail.com</t>
  </si>
  <si>
    <t>recepcion@cohan.org.co</t>
  </si>
  <si>
    <t>maxi.nachos@gmail.com</t>
  </si>
  <si>
    <t>administracion@biomovil.net</t>
  </si>
  <si>
    <t>administracion@ledacom.co</t>
  </si>
  <si>
    <t>facturaelectronica@cimpaltda.com
revisoria@cimpaltda.com</t>
  </si>
  <si>
    <t>gloriajamape@gmail.com</t>
  </si>
  <si>
    <t>contabilidad@disterravita.com</t>
  </si>
  <si>
    <t>info@gc-research.com</t>
  </si>
  <si>
    <t>elianaeqc@hotmail.com</t>
  </si>
  <si>
    <t>pcdl1803@gmail.com
airanlamazares@gmail.com</t>
  </si>
  <si>
    <t>segirnar@gmail.com</t>
  </si>
  <si>
    <t>nelsonvelasquez30@yahoo.es</t>
  </si>
  <si>
    <r>
      <rPr>
        <sz val="11"/>
        <color rgb="FF000000"/>
        <rFont val="docs-Calibri"/>
      </rPr>
      <t>airanlamazares@gmail.com</t>
    </r>
  </si>
  <si>
    <t>430eventos@gmail.com</t>
  </si>
  <si>
    <t>pagos.guiacereza@gmail.com</t>
  </si>
  <si>
    <t>contabilidad@kolorscg,co</t>
  </si>
  <si>
    <t>arrendamientos@madecentro.co</t>
  </si>
  <si>
    <t>santiago.fisio17@gmail.com</t>
  </si>
  <si>
    <t>604-6054949
EXT. 1902</t>
  </si>
  <si>
    <t>604 3021952</t>
  </si>
  <si>
    <t>601-4202097</t>
  </si>
  <si>
    <t>604-2648608</t>
  </si>
  <si>
    <t>3007764294
3204690837</t>
  </si>
  <si>
    <t>604-4077420</t>
  </si>
  <si>
    <t>604-5806513</t>
  </si>
  <si>
    <t>604-3587354</t>
  </si>
  <si>
    <t>604-3742420</t>
  </si>
  <si>
    <t>3217779607
3106813633</t>
  </si>
  <si>
    <t>604-4447081</t>
  </si>
  <si>
    <t>604-4442893</t>
  </si>
  <si>
    <t>Carrera 48 #24-104</t>
  </si>
  <si>
    <t>AV DE LA AMERICAS 63 05 
BRRIO LA PRADERA</t>
  </si>
  <si>
    <t>BOGOTÁ D.C</t>
  </si>
  <si>
    <t>CR 82 #50-50 APTO. 201</t>
  </si>
  <si>
    <t>24 MESES</t>
  </si>
  <si>
    <t>36 MESES</t>
  </si>
  <si>
    <t>60 MESES</t>
  </si>
  <si>
    <t>12 MESES</t>
  </si>
  <si>
    <t>06 MESES</t>
  </si>
  <si>
    <t>JUAN FERNANDO ALZATE LÓPEZ</t>
  </si>
  <si>
    <t>LUIS HORACIO RESTREPO MEJÍA</t>
  </si>
  <si>
    <t>COLOMBIANA</t>
  </si>
  <si>
    <t>ADRIANA MARÍA BOTERO VÉLEZ</t>
  </si>
  <si>
    <t>FERNANDO ARGIRO ARISTIZÁBAL 
RAMÍREZ</t>
  </si>
  <si>
    <t>JORGE ANDRÉS MILLAN HERRERA</t>
  </si>
  <si>
    <t>GIOVANNI ALBERTO JIMÉNEZ HENAO</t>
  </si>
  <si>
    <t>CLAUDIA MARÍA TAMAYO BERMÍDEZ</t>
  </si>
  <si>
    <t>HERNAN CUELLO IRIARTE</t>
  </si>
  <si>
    <t>CHRISTIAN CAMILO CADAVID AGUDELO</t>
  </si>
  <si>
    <t>NOLVA MARITZA UCROS GUTIÉRREZ</t>
  </si>
  <si>
    <t>GERMAN ATILIO PEÑA MEJÍA</t>
  </si>
  <si>
    <t>MARÌA JOSÈ OCAMPO PARRA</t>
  </si>
  <si>
    <t>JULIETH PAOLA RESTREPO MUÑOZ</t>
  </si>
  <si>
    <t>ARLEDIS CECILIA CORDERO ROJAS</t>
  </si>
  <si>
    <t>JAIME ALBERTO CASTAÑO ÁNGEL</t>
  </si>
  <si>
    <t>901095524-3</t>
  </si>
  <si>
    <t>LOGIDIS S.A.S.</t>
  </si>
  <si>
    <t>900392393-5</t>
  </si>
  <si>
    <t>TROQUELES Y DISEÑOS GRÁFICOS S.A.S.</t>
  </si>
  <si>
    <t>805026021-8</t>
  </si>
  <si>
    <t>RTA DESIGN S.A.S.</t>
  </si>
  <si>
    <t>MARÍA JACKELINE VILLA GIRALDO</t>
  </si>
  <si>
    <t>604-4878570</t>
  </si>
  <si>
    <t>juanfernando.alzatelopez@gmail.com</t>
  </si>
  <si>
    <t>CL 12 SUR #43A-255</t>
  </si>
  <si>
    <t>604-3133851</t>
  </si>
  <si>
    <t>luishrpo@gmail.com</t>
  </si>
  <si>
    <t>CL 23 SUR #28-80</t>
  </si>
  <si>
    <t>604-3212827</t>
  </si>
  <si>
    <t>CL 48 D #65A-46</t>
  </si>
  <si>
    <t>604-4442406</t>
  </si>
  <si>
    <t>fernandoargiro@gmail.com</t>
  </si>
  <si>
    <t>jorandres@cimpa.com.co</t>
  </si>
  <si>
    <t>CR 87 #47 DD-60</t>
  </si>
  <si>
    <t>604-2648608
604-2646974</t>
  </si>
  <si>
    <t>zuluauto@hotmail.com</t>
  </si>
  <si>
    <t>CL 47 #82-31 INT. 102</t>
  </si>
  <si>
    <t>604-3575707</t>
  </si>
  <si>
    <t>clatamayo@hotmail.com</t>
  </si>
  <si>
    <t>CL 87 #2-45 APTO. 401</t>
  </si>
  <si>
    <t>SANTA MARTA</t>
  </si>
  <si>
    <t>hercuir@hotmail.com</t>
  </si>
  <si>
    <t>CL 78 BB #95 AA-36</t>
  </si>
  <si>
    <t>christiancadavid@gmail.com</t>
  </si>
  <si>
    <t>germanpena001@gmail.com</t>
  </si>
  <si>
    <t>CR 10 #12 SUR-25</t>
  </si>
  <si>
    <t>ocampo2222@hotmail.com</t>
  </si>
  <si>
    <t>CR 70 #34-13</t>
  </si>
  <si>
    <t>pao-restrepo@hotmail.es</t>
  </si>
  <si>
    <r>
      <rPr>
        <sz val="11"/>
        <color rgb="FF000000"/>
        <rFont val="docs-Calibri"/>
      </rPr>
      <t>pcdl1803@gmail.com</t>
    </r>
  </si>
  <si>
    <t>CR 46C #80 SUR-155
URB. AMONTE 
APTO. 1306</t>
  </si>
  <si>
    <t>eventosarceU@gmail.com</t>
  </si>
  <si>
    <t>LOTE 4 PARAJE CHACHAFRUTO</t>
  </si>
  <si>
    <t>RIONEGRO
ANTIOQUIA</t>
  </si>
  <si>
    <t>sanfiorano@gmail.com</t>
  </si>
  <si>
    <t>604-3782055</t>
  </si>
  <si>
    <t>logidis39@gmail.com</t>
  </si>
  <si>
    <t>CR 43 G #25-55</t>
  </si>
  <si>
    <t>604-2611015</t>
  </si>
  <si>
    <t>impresos@troquelesjc.com</t>
  </si>
  <si>
    <t>CL 7 SUR #42-70 OF. 505</t>
  </si>
  <si>
    <t>area.juridica@madecentro.co</t>
  </si>
  <si>
    <t>CR 45A #34 Sur-57</t>
  </si>
  <si>
    <t>ENVIGADO</t>
  </si>
  <si>
    <t>fisiovegas@hotmail.com</t>
  </si>
  <si>
    <t>EDITH PATRICIA TABORDA GIRALDO</t>
  </si>
  <si>
    <t>MARGARITA MARÍA RAMÍREZ ESCOBAR</t>
  </si>
  <si>
    <t>LEIDY CAROLINA GARCÍA VALLEJO</t>
  </si>
  <si>
    <t>MARÍA IRLANDA MAZO PÉREZ</t>
  </si>
  <si>
    <t>RUBÉN HERNANDO TAMAYO ZULUAGA</t>
  </si>
  <si>
    <t>CARMEN HELENA GONZÁLEZ GONZÁLEZ</t>
  </si>
  <si>
    <t>JUAN MANUEL CADAVID CARRILLO</t>
  </si>
  <si>
    <t>YUNES ANDRÉS AGUDELO SOSA</t>
  </si>
  <si>
    <t>CÉSAR RAFAEL DOMÍNGUEZ LAMAZARES</t>
  </si>
  <si>
    <t>MANUEL JOSÈ GIRALDO ARISTIZÀBAL</t>
  </si>
  <si>
    <t>C.E.</t>
  </si>
  <si>
    <t>VENEZOLANA</t>
  </si>
  <si>
    <t>AIRAN MARIELA LAMAZARES MORILLO</t>
  </si>
  <si>
    <t>MARÍA CAMILA ZAMORA VÁSQUEZ</t>
  </si>
  <si>
    <t>FERNANDO MARULANDA MORENO</t>
  </si>
  <si>
    <t>ELIANA MARÍA RESTREPO CASTRO</t>
  </si>
  <si>
    <t>JOSÉ ORLANDO OSORIO MESA</t>
  </si>
  <si>
    <t>604-3103975
604-6052066</t>
  </si>
  <si>
    <t>patriciataborda1226@hotmail.com</t>
  </si>
  <si>
    <t>EDWIN DÁVILA RAMOS</t>
  </si>
  <si>
    <t>CR 18 #12 SUR-50</t>
  </si>
  <si>
    <t>carolina.garcia@ledacom.co</t>
  </si>
  <si>
    <r>
      <rPr>
        <sz val="11"/>
        <color rgb="FF222222"/>
        <rFont val="Calibri"/>
        <family val="2"/>
        <scheme val="minor"/>
      </rPr>
      <t>irlanda34@icloud.com</t>
    </r>
  </si>
  <si>
    <t>604-2359235</t>
  </si>
  <si>
    <t>hernandotamayoz@hotmail.com</t>
  </si>
  <si>
    <t>DANIEL VÉLEZ VÁSQUEZ</t>
  </si>
  <si>
    <t>CL 8C #47-35</t>
  </si>
  <si>
    <t>CALI</t>
  </si>
  <si>
    <t>charando@gmail.com</t>
  </si>
  <si>
    <t>ALBERTO ENRIQUE VÁSQUEZ CUELLO</t>
  </si>
  <si>
    <t>CR 75 #92-08</t>
  </si>
  <si>
    <t>jmc-01@hotmail.es</t>
  </si>
  <si>
    <t>CL 101C #73 A-28</t>
  </si>
  <si>
    <t>yunesandres@yahoo.es</t>
  </si>
  <si>
    <t>CR 82 #50-50</t>
  </si>
  <si>
    <t>cesarex19999@gmail.com</t>
  </si>
  <si>
    <t>CR 63 #56-41</t>
  </si>
  <si>
    <t>ITAGUÌ</t>
  </si>
  <si>
    <t>604-3878909</t>
  </si>
  <si>
    <t>airanlamazares@gmail.com</t>
  </si>
  <si>
    <t>PERMISO POR
PROTECCIÓN 
TEMPORAL</t>
  </si>
  <si>
    <t>MARÍA DE LOS ÁNGELES RODRÍGUEZ</t>
  </si>
  <si>
    <t>CL 77 A SUR #45-16
APTO. 704</t>
  </si>
  <si>
    <t>camilazavas@gmail.com</t>
  </si>
  <si>
    <t>CL 87 SUR #55-552 
CASA 12</t>
  </si>
  <si>
    <t>604-8656239</t>
  </si>
  <si>
    <t>tienda@guiacereza.com</t>
  </si>
  <si>
    <t>CL 19 #43G-80 T4
APTO. 2321</t>
  </si>
  <si>
    <t>604-5708198</t>
  </si>
  <si>
    <t>604-5087289
604-2682211</t>
  </si>
  <si>
    <t>edavilaramos@hotmail.com</t>
  </si>
  <si>
    <t>CL 45 G #77-150</t>
  </si>
  <si>
    <t>604-2509046</t>
  </si>
  <si>
    <t>JORGE MARIO OCHOA CORREA</t>
  </si>
  <si>
    <t>CR 76 A #131-21</t>
  </si>
  <si>
    <t>604-2538753</t>
  </si>
  <si>
    <t>avasquez@mission.com.co</t>
  </si>
  <si>
    <t>ANA MARÍA CUELLO FRANCO</t>
  </si>
  <si>
    <t>airam17angel@gmail.com</t>
  </si>
  <si>
    <t>CR 40A #47 SUR-41 APTO.401</t>
  </si>
  <si>
    <t>604-3323103</t>
  </si>
  <si>
    <t>CL 9A SUR #29-95 INT. 201</t>
  </si>
  <si>
    <t>604-5808121</t>
  </si>
  <si>
    <t>FRANCISCO RAÚL ESCUDERO ATEHORTÚA</t>
  </si>
  <si>
    <t>811035279-0</t>
  </si>
  <si>
    <t>VELESCO S.A.S.</t>
  </si>
  <si>
    <t>LUIS FERNANDO DE JESÚS LALINDE
DE VILLA</t>
  </si>
  <si>
    <t>900701003-5</t>
  </si>
  <si>
    <t>INVERSIONES OROZ S.A.S.</t>
  </si>
  <si>
    <t>ADRIANA PATRICIA RESTREPO RESTREPO</t>
  </si>
  <si>
    <t>MAYRA ALEJANDRA RIVERA TABORDA</t>
  </si>
  <si>
    <t>VERÓNICA MÉNDEZ ZAPATA</t>
  </si>
  <si>
    <t>JOSÉ RAMIRO FRANCO DUQUE</t>
  </si>
  <si>
    <t>ANDRÉS FELIPE CARDONA MARTÍNEZ</t>
  </si>
  <si>
    <t>JUAN CARLOS GARCÍA VERA</t>
  </si>
  <si>
    <t>PARMENIO SÀNCHEZ PALACIO</t>
  </si>
  <si>
    <t>ITALIANO</t>
  </si>
  <si>
    <t>GIOVANNI ARENA</t>
  </si>
  <si>
    <t>COLOMNIANO</t>
  </si>
  <si>
    <t>EDUARDO RICHARD SOTO</t>
  </si>
  <si>
    <t>SILVIA DEL SOCORRO MORALES 
BUSTAMANTE</t>
  </si>
  <si>
    <t>890905241-2</t>
  </si>
  <si>
    <t>INVERSIONES URIBE SENIOR S.A.S.</t>
  </si>
  <si>
    <t>GLORIA ESTELA GONZÁLEZ NARANJO</t>
  </si>
  <si>
    <t>CL 79 #51C-18</t>
  </si>
  <si>
    <t>604-4486211</t>
  </si>
  <si>
    <t>CL 7 39 185</t>
  </si>
  <si>
    <t>604-4448400
EXT. 8114</t>
  </si>
  <si>
    <t>CR 55 77 SUR 218 BG 1</t>
  </si>
  <si>
    <t>604-3096434</t>
  </si>
  <si>
    <t>CL 33 41 84</t>
  </si>
  <si>
    <t>604-3771515</t>
  </si>
  <si>
    <t>CL 18 A SUR #25 C-25</t>
  </si>
  <si>
    <t>CIR 73 TV 34-139 IN 201</t>
  </si>
  <si>
    <t>604-5841359</t>
  </si>
  <si>
    <t>CR 32 #5 Sur-100 INT 502
EDIF. LA CASCADA</t>
  </si>
  <si>
    <t>604-3112316</t>
  </si>
  <si>
    <t>CL 32 C #65D-57</t>
  </si>
  <si>
    <t>604-2352505
OPC. 0</t>
  </si>
  <si>
    <t>CL 10 B #22-10 APTO. 1201</t>
  </si>
  <si>
    <t>604-4440430</t>
  </si>
  <si>
    <t>CR 29C #18A SUR-120</t>
  </si>
  <si>
    <t>CL 47 #53-55</t>
  </si>
  <si>
    <t>604-2772564</t>
  </si>
  <si>
    <t>CL 5A #33-40 APTO. 804</t>
  </si>
  <si>
    <t>604-6055948</t>
  </si>
  <si>
    <t>CR 32 #16-285 INT 1203</t>
  </si>
  <si>
    <t>604-3111284</t>
  </si>
  <si>
    <t>CR 43 B #16-41 OF, 1601</t>
  </si>
  <si>
    <t>604-5201132</t>
  </si>
  <si>
    <t>CR 45 #14-153</t>
  </si>
  <si>
    <t>604-3110222</t>
  </si>
  <si>
    <t>604-2669585</t>
  </si>
  <si>
    <t>CR 41A  #22 Sur-87 
APTO. 307</t>
  </si>
  <si>
    <t>604-3345362</t>
  </si>
  <si>
    <t>andresfescudero@gmail.com</t>
  </si>
  <si>
    <t>R. SIMPLE</t>
  </si>
  <si>
    <t>elizabeth.arias@promta.com.co</t>
  </si>
  <si>
    <t>R. COMÚN</t>
  </si>
  <si>
    <t>ratalleres@une.net.co</t>
  </si>
  <si>
    <t>corteacerossa@corteaceros.com</t>
  </si>
  <si>
    <t>restreporestrepo92@gmail.com</t>
  </si>
  <si>
    <t>mario2853@gmail.com</t>
  </si>
  <si>
    <t>gloriazzapata@yahoo.com</t>
  </si>
  <si>
    <t>marcelafranco1004@gmail.com</t>
  </si>
  <si>
    <t>andrescardona@rymel.com.co</t>
  </si>
  <si>
    <t>jgarcia@bancodeoccidente.com.co</t>
  </si>
  <si>
    <t>inversionespsp01@gmail.com</t>
  </si>
  <si>
    <t>arenanapoli@hotmail.com</t>
  </si>
  <si>
    <t>eduardorichardsoto@gmail.com</t>
  </si>
  <si>
    <t>silviamorales1@une.net.co</t>
  </si>
  <si>
    <t>rodriguez_mariangelita@hotmail.com</t>
  </si>
  <si>
    <t>(+1)609 9698245</t>
  </si>
  <si>
    <t>kimberlyherreraunires@gmail.com</t>
  </si>
  <si>
    <t>ANDRÉS FELIPE ESCUDERO MAZO</t>
  </si>
  <si>
    <t>TRANSFERENCIA</t>
  </si>
  <si>
    <t>BANCOLOMBIA</t>
  </si>
  <si>
    <t>AHORROS</t>
  </si>
  <si>
    <t>RODRIGO ACOSTA LALINDE</t>
  </si>
  <si>
    <t>´02906747947</t>
  </si>
  <si>
    <t xml:space="preserve">MARIO DE JESÚS RIVERA </t>
  </si>
  <si>
    <t>GLORIA ELENA ZAPATA DE MÉNDEZ</t>
  </si>
  <si>
    <t>CORRIENTE</t>
  </si>
  <si>
    <t>MARÍA FANNY VERA DE GARCÍA</t>
  </si>
  <si>
    <t>BANCO DE
BOGOTÁ</t>
  </si>
  <si>
    <t>´00921837129</t>
  </si>
  <si>
    <r>
      <rPr>
        <sz val="11"/>
        <color rgb="FF000000"/>
        <rFont val="Calibri, sans-serif"/>
      </rPr>
      <t>665-039090-96</t>
    </r>
  </si>
  <si>
    <t>FONDO DE INVERSIÓN COLECTIVA
GLOBAL VISTA</t>
  </si>
  <si>
    <r>
      <rPr>
        <sz val="11"/>
        <color rgb="FF000000"/>
        <rFont val="Calibri, sans-serif"/>
      </rPr>
      <t>031-375458-79</t>
    </r>
  </si>
  <si>
    <t xml:space="preserve">KIMBERLY E. HERRERA </t>
  </si>
  <si>
    <t>MANUELA GUZMÁN RESTREPO</t>
  </si>
  <si>
    <t>700002414-4</t>
  </si>
  <si>
    <t>MARÍA MARCELA FRANCO VALENCIA</t>
  </si>
  <si>
    <t>PATRIARCA S.A.S.</t>
  </si>
  <si>
    <t>900388017-5</t>
  </si>
  <si>
    <t>LUIS GUILLERMO ARANGO MOLINA</t>
  </si>
  <si>
    <t>JUAN ENRIQUE RICHARD SOTO</t>
  </si>
  <si>
    <t>CL 18 A SUR #25C-25</t>
  </si>
  <si>
    <t>CR 65F #31-40
APTO. 425</t>
  </si>
  <si>
    <t>CR 25 #1A SUR-155
OF 1352
EDIF. PLATINUN SUPERIOR</t>
  </si>
  <si>
    <t>3206913815
604-3122565</t>
  </si>
  <si>
    <t>jdarango.civilcon@gmail.com
contabilidadpatriarca@gmail.com</t>
  </si>
  <si>
    <t>CL 7 SUR #23-03
APTO. 1404</t>
  </si>
  <si>
    <r>
      <rPr>
        <sz val="11"/>
        <color rgb="FF000000"/>
        <rFont val="docs-Calibri"/>
      </rPr>
      <t>jdarango.civilcon@gmail.com</t>
    </r>
  </si>
  <si>
    <t>CR 48 #14-68</t>
  </si>
  <si>
    <t xml:space="preserve">BANCOLOMBIA </t>
  </si>
  <si>
    <t>JUAN DIEGO ARANGO</t>
  </si>
  <si>
    <t>CAUCHALITO S.A.S.</t>
  </si>
  <si>
    <t>SANTIAGO GUZMÁN RESTREPO</t>
  </si>
  <si>
    <t>700002415-1</t>
  </si>
  <si>
    <t>MARÍA JESÚS VALENCIA SOACHA</t>
  </si>
  <si>
    <t>SIGFRIDO S.A.S.</t>
  </si>
  <si>
    <t>900484392-3</t>
  </si>
  <si>
    <t>CL 32C #65D-57</t>
  </si>
  <si>
    <t>CR 27 #7B-145 
INT. 2202</t>
  </si>
  <si>
    <t>3104074606
604-3520177</t>
  </si>
  <si>
    <t>gerencia@sigfrido.com.co</t>
  </si>
  <si>
    <t>´02977623519</t>
  </si>
  <si>
    <t>SIMPLIFICADO</t>
  </si>
  <si>
    <t>FECHA INTERMEDIA</t>
  </si>
  <si>
    <t>COMUN</t>
  </si>
  <si>
    <t>4*1000</t>
  </si>
  <si>
    <t>1 A 30</t>
  </si>
  <si>
    <t>PROPIETARIA NO HACE RETENCION SOBRE LA COMISION</t>
  </si>
  <si>
    <t>Carrera 38 No. 6 B Sur-35 Apto. 702 Torre 1 CR CEYLAN PARK 
Torre 1 “Conjunto Residencial CEYLAN PARK P.H”</t>
  </si>
  <si>
    <t>Carrera 43 A No. 61 Sur-152 Bodega 141 de la Unidad Industrial “Ciudadela Industrial Sabaneta”</t>
  </si>
  <si>
    <t>90 BIENCO</t>
  </si>
  <si>
    <t>92 BIENCO</t>
  </si>
  <si>
    <t>Calle 2 Sur No. 46-55 Int 530 - parqueadero #153 UNIDAD MEDICA LAS VEGAS
"Unidad Médica Las Vegas P.H."</t>
  </si>
  <si>
    <t>Carrera 83 No. 48 BB-97 - Apto. 302 edificio mito
"Edificio Mito"</t>
  </si>
  <si>
    <t>ce</t>
  </si>
  <si>
    <t>CE</t>
  </si>
  <si>
    <t>Carrera 83 No. 48 BB-97 Local 2 EDIFICIO MITO
"Edificio Mito" Medellín-Antioquia</t>
  </si>
  <si>
    <t xml:space="preserve">SOLO PROPIETARIO SIGFRIDO ES REGIMEN COMUN HACE RETENCION DEL 11% DE COMISION, </t>
  </si>
  <si>
    <t>INMOBILIARIA</t>
  </si>
  <si>
    <t>800220540-1</t>
  </si>
  <si>
    <t>CIUDADELA INDUSTRIAL
SABANETA</t>
  </si>
  <si>
    <t>MIGUEL TIMANÁ CHAVES</t>
  </si>
  <si>
    <r>
      <rPr>
        <sz val="11"/>
        <color rgb="FF000000"/>
        <rFont val="docs-Calibri"/>
      </rPr>
      <t>Carrera 43 A No. 61 Sur-152</t>
    </r>
  </si>
  <si>
    <t>604-2886674</t>
  </si>
  <si>
    <t>ciudadelaindustrialsabaneta@hotmail.com</t>
  </si>
  <si>
    <t>SKOTIABANK 
COLPATRIA S.A.</t>
  </si>
  <si>
    <t>900292047-2</t>
  </si>
  <si>
    <t>CONJUNTO RESIDENCIAL
CEYLAN PARK P.H.</t>
  </si>
  <si>
    <t>DEISY HICAPIÉ</t>
  </si>
  <si>
    <t>CL 18 #65-19</t>
  </si>
  <si>
    <t>604-4446145</t>
  </si>
  <si>
    <t>facturacion@unidadesurbanas.com</t>
  </si>
  <si>
    <t>800148845-5</t>
  </si>
  <si>
    <t>UNIDAD MÉDICA LAS VEGAS P.H.</t>
  </si>
  <si>
    <t>IVETH CHICA</t>
  </si>
  <si>
    <t>CR 46 #2 SUR-45
MEDELLÍN</t>
  </si>
  <si>
    <t>604-3113690</t>
  </si>
  <si>
    <t xml:space="preserve">unidadmedica@unidadmedicalasvegas.com </t>
  </si>
  <si>
    <t>´02902596500</t>
  </si>
  <si>
    <t xml:space="preserve">CONFIRMAR HASTA CUANDO TIENE PAGO EL ARRENDATARIO </t>
  </si>
  <si>
    <t>PROPIETARIO</t>
  </si>
  <si>
    <t>PROPIEDADES 1A SAS</t>
  </si>
  <si>
    <t>900276073-7</t>
  </si>
  <si>
    <t>OK</t>
  </si>
  <si>
    <t>PACTADO EN CONTRATO</t>
  </si>
  <si>
    <t xml:space="preserve">CRA 79 No 51 C - 18 </t>
  </si>
  <si>
    <t>E-MAIL 2
ARRENDATARIO</t>
  </si>
  <si>
    <t>pollosdelagranjasas@gmail.com</t>
  </si>
  <si>
    <t>CONFIRMAR DIRECCION DE INMUEBLE ARRENDADO, NO CUADRA CON LA REGISTRADA EN CONTRATO</t>
  </si>
  <si>
    <t>CLL 77 AC No 75 - 53 INT 116</t>
  </si>
  <si>
    <t>MEDELLIN</t>
  </si>
  <si>
    <t>CR 49  # 61 SUR 540 BOD 129</t>
  </si>
  <si>
    <t>CLL 41 C SUR 62 - 12</t>
  </si>
  <si>
    <t>pablojdominguez@hotmail.com</t>
  </si>
  <si>
    <t>CL 84 No 58 - 50</t>
  </si>
  <si>
    <t>CR 82 #50-50 EXT 201
APTO. 201</t>
  </si>
  <si>
    <t xml:space="preserve">CR 82 # 50 - 50 </t>
  </si>
  <si>
    <t>jose.botero@biomovil.net</t>
  </si>
  <si>
    <t>adribotero76@gmail.com</t>
  </si>
  <si>
    <t>margarita.ramirez@prebel.com.co</t>
  </si>
  <si>
    <t>gerencia@cohan.org.co</t>
  </si>
  <si>
    <t>director@guiacereza.com</t>
  </si>
  <si>
    <t>BOGOTA</t>
  </si>
  <si>
    <t>lodis39@gmail.com</t>
  </si>
  <si>
    <t>CL 75 B SUR 35 - 240</t>
  </si>
  <si>
    <t>CR 43 #25A-112 A 909
APTO. 904</t>
  </si>
  <si>
    <t>CR 43 B #61 CS- 21 APTO 301
APTO. 301</t>
  </si>
  <si>
    <t>CL 6 SUR #79-150 APTO 2104
APTO. 210</t>
  </si>
  <si>
    <t>CONTRATO DE ARRENDAMIENTO SIN FIRMA DE ARRENDADOR</t>
  </si>
  <si>
    <t>eliana.primeralinea@hotmail.com</t>
  </si>
  <si>
    <t>CR 83 A No 48 BB 81</t>
  </si>
  <si>
    <t>subgerencia@cimpa.com.co</t>
  </si>
  <si>
    <t>daniel.aristizabal@ledacom.co</t>
  </si>
  <si>
    <t>CL 48 D No 65 A - 46</t>
  </si>
  <si>
    <t>CL 7 #80-75 APTO 807
APTO. 807</t>
  </si>
  <si>
    <t>gerencia@disterravita.com</t>
  </si>
  <si>
    <t>CL 47 No 82 - 3</t>
  </si>
  <si>
    <t>daniel_velez2@hotmail.com</t>
  </si>
  <si>
    <t>jmario8a@hotamil.com</t>
  </si>
  <si>
    <t>CL 17 A #8 11</t>
  </si>
  <si>
    <t>nolmaru@hotmail.com</t>
  </si>
  <si>
    <t>SOLO DOS PROPIETARIOS SON RESPONSABLES DE IVA Y HACEN RETENCION DE COMISION DEL 11%, CONFIRAMR CORREO ELECTRONICO DE ARRENDATARIO</t>
  </si>
  <si>
    <t>CC</t>
  </si>
  <si>
    <t>ELIANA QUINTERO CADAVID</t>
  </si>
  <si>
    <t>CL 92 74 C 06</t>
  </si>
  <si>
    <t>CL 7 SUR 42-70 OFI 505</t>
  </si>
  <si>
    <t>ARRENDATARIO NO PRACTICA RETENCION</t>
  </si>
  <si>
    <t>O5360</t>
  </si>
  <si>
    <t>O5380</t>
  </si>
  <si>
    <t>O5001</t>
  </si>
  <si>
    <t>O5631</t>
  </si>
  <si>
    <t>O5266</t>
  </si>
  <si>
    <t>O5615</t>
  </si>
  <si>
    <t>APROBADO</t>
  </si>
  <si>
    <t xml:space="preserve">GRUPO LEDACOM SAS </t>
  </si>
  <si>
    <t>DANIEL ALEJANDRO ARISTIZABAL SERNA</t>
  </si>
  <si>
    <t>5 DE CADA MES</t>
  </si>
  <si>
    <t>FALTA INVENTARIO Y MANDATO</t>
  </si>
  <si>
    <t xml:space="preserve">FALTA INVENTARIO  </t>
  </si>
  <si>
    <t>FALTA INVENTARIO Y OTROSI ORIGINAL</t>
  </si>
  <si>
    <t>FALTA MANDATO</t>
  </si>
  <si>
    <t>FALTA INVENTARIO</t>
  </si>
  <si>
    <t>FALTA</t>
  </si>
  <si>
    <t>NO APLICA</t>
  </si>
  <si>
    <t xml:space="preserve">CONCEPTO </t>
  </si>
  <si>
    <t>VALOR</t>
  </si>
  <si>
    <t xml:space="preserve">VALOR CANONES </t>
  </si>
  <si>
    <t xml:space="preserve">VALOR COMISIONES </t>
  </si>
  <si>
    <t>TOTAL A FACTURAR</t>
  </si>
  <si>
    <t>IMPUESTOS</t>
  </si>
  <si>
    <t>RETENCION EN LA FUENTE 2,5%</t>
  </si>
  <si>
    <t>RETENCION ICA 0.7%</t>
  </si>
  <si>
    <t xml:space="preserve">DESCUENTOS </t>
  </si>
  <si>
    <t>50% ENVIO NOTIFICACIONES</t>
  </si>
  <si>
    <t>TOTAL DESCUENTOS</t>
  </si>
  <si>
    <t>ABONOS</t>
  </si>
  <si>
    <t>TOTAL ABONOS</t>
  </si>
  <si>
    <t xml:space="preserve">PAGOS </t>
  </si>
  <si>
    <t>TOTAL PAGOS</t>
  </si>
  <si>
    <t xml:space="preserve">TOTAL A GIRAR </t>
  </si>
  <si>
    <t>LIQUIDACION NEGOCIACION PROPIEDADES UNO A</t>
  </si>
  <si>
    <t>VALOR COMISIONES * 16</t>
  </si>
  <si>
    <t>FACTURAS</t>
  </si>
  <si>
    <t>%</t>
  </si>
  <si>
    <t>ULTIMA FACTURA</t>
  </si>
  <si>
    <t>57 DE 6710</t>
  </si>
  <si>
    <t>1 DE 8390</t>
  </si>
  <si>
    <t>7 DE 13070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</si>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</sst>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[$ $]#,##0"/>
    <numFmt numFmtId="165" formatCode="dd/mm/yyyy"/>
    <numFmt numFmtId="166" formatCode="d/m/yyyy"/>
    <numFmt numFmtId="167" formatCode="0.000%"/>
    <numFmt numFmtId="168" formatCode="0.0%"/>
    <numFmt numFmtId="169" formatCode="_([$$-240A]\ * #,##0_);_([$$-240A]\ * \(#,##0\);_([$$-240A]\ * &quot;-&quot;??_);_(@_)"/>
    <numFmt numFmtId="170" formatCode="&quot;$&quot;\ #,##0.00_);[Red]\(&quot;$&quot;\ #,##0.00\)"/>
    <numFmt numFmtId="171" formatCode="&quot;$&quot;\ #,##0_);[Red]\(&quot;$&quot;\ #,##0\)"/>
    <numFmt numFmtId="172" formatCode="[$$-2C0A]\ #,##0;[Red]\-[$$-2C0A]\ #,##0"/>
    <numFmt numFmtId="173" formatCode="_([$$-240A]\ * #,##0.00_);_([$$-240A]\ * \(#,##0.00\);_([$$-240A]\ * &quot;-&quot;??_);_(@_)"/>
  </numFmts>
  <fonts count="19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222222"/>
      <name val="Calibri"/>
      <family val="2"/>
      <scheme val="minor"/>
    </font>
    <font>
      <sz val="11"/>
      <color rgb="FF747474"/>
      <name val="Muli"/>
    </font>
    <font>
      <sz val="11"/>
      <color rgb="FF000000"/>
      <name val="Calibri, sans-serif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9" fontId="7" fillId="0" borderId="1" xfId="2" applyFont="1" applyFill="1" applyBorder="1"/>
    <xf numFmtId="168" fontId="7" fillId="0" borderId="1" xfId="2" applyNumberFormat="1" applyFont="1" applyFill="1" applyBorder="1"/>
    <xf numFmtId="42" fontId="7" fillId="0" borderId="1" xfId="1" applyFont="1" applyFill="1" applyBorder="1"/>
    <xf numFmtId="0" fontId="13" fillId="0" borderId="0" xfId="3" applyFill="1" applyBorder="1"/>
    <xf numFmtId="0" fontId="13" fillId="0" borderId="1" xfId="3" applyFill="1" applyBorder="1"/>
    <xf numFmtId="9" fontId="7" fillId="0" borderId="1" xfId="2" applyFont="1" applyFill="1" applyBorder="1" applyAlignment="1">
      <alignment horizontal="left"/>
    </xf>
    <xf numFmtId="9" fontId="7" fillId="0" borderId="1" xfId="2" applyFont="1" applyFill="1" applyBorder="1" applyAlignment="1">
      <alignment horizontal="center"/>
    </xf>
    <xf numFmtId="42" fontId="0" fillId="0" borderId="0" xfId="0" applyNumberFormat="1"/>
    <xf numFmtId="0" fontId="0" fillId="6" borderId="0" xfId="0" applyFill="1"/>
    <xf numFmtId="164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9" fontId="15" fillId="0" borderId="1" xfId="4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9" fontId="14" fillId="0" borderId="1" xfId="4" applyNumberFormat="1" applyFont="1" applyBorder="1" applyAlignment="1">
      <alignment vertical="center"/>
    </xf>
    <xf numFmtId="170" fontId="16" fillId="0" borderId="1" xfId="5" applyNumberFormat="1" applyFont="1" applyBorder="1"/>
    <xf numFmtId="171" fontId="16" fillId="6" borderId="1" xfId="5" applyNumberFormat="1" applyFont="1" applyFill="1" applyBorder="1"/>
    <xf numFmtId="171" fontId="17" fillId="6" borderId="1" xfId="5" applyNumberFormat="1" applyFont="1" applyFill="1" applyBorder="1"/>
    <xf numFmtId="14" fontId="15" fillId="0" borderId="1" xfId="0" applyNumberFormat="1" applyFont="1" applyBorder="1" applyAlignment="1">
      <alignment vertical="center" wrapText="1"/>
    </xf>
    <xf numFmtId="169" fontId="15" fillId="6" borderId="1" xfId="4" applyNumberFormat="1" applyFont="1" applyFill="1" applyBorder="1" applyAlignment="1">
      <alignment vertical="center"/>
    </xf>
    <xf numFmtId="171" fontId="17" fillId="0" borderId="1" xfId="5" applyNumberFormat="1" applyFont="1" applyBorder="1"/>
    <xf numFmtId="14" fontId="15" fillId="0" borderId="1" xfId="0" applyNumberFormat="1" applyFont="1" applyBorder="1" applyAlignment="1">
      <alignment horizontal="left" vertical="center" wrapText="1"/>
    </xf>
    <xf numFmtId="172" fontId="0" fillId="0" borderId="1" xfId="4" applyNumberFormat="1" applyFont="1" applyBorder="1"/>
    <xf numFmtId="14" fontId="14" fillId="0" borderId="1" xfId="0" applyNumberFormat="1" applyFont="1" applyBorder="1" applyAlignment="1">
      <alignment vertical="center" wrapText="1"/>
    </xf>
    <xf numFmtId="173" fontId="18" fillId="6" borderId="1" xfId="4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169" fontId="14" fillId="4" borderId="1" xfId="0" applyNumberFormat="1" applyFont="1" applyFill="1" applyBorder="1" applyAlignment="1">
      <alignment vertical="center"/>
    </xf>
    <xf numFmtId="3" fontId="0" fillId="0" borderId="0" xfId="0" applyNumberFormat="1"/>
    <xf numFmtId="14" fontId="0" fillId="0" borderId="0" xfId="0" applyNumberFormat="1"/>
    <xf numFmtId="9" fontId="0" fillId="0" borderId="0" xfId="0" applyNumberFormat="1"/>
    <xf numFmtId="0" fontId="5" fillId="0" borderId="0" xfId="0" applyFont="1" applyAlignment="1">
      <alignment horizontal="center"/>
    </xf>
    <xf numFmtId="42" fontId="0" fillId="0" borderId="0" xfId="1" applyFont="1"/>
    <xf numFmtId="14" fontId="15" fillId="6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8" fillId="0" borderId="1" xfId="0" applyFont="1" applyBorder="1" applyAlignment="1">
      <alignment horizontal="right" vertical="center"/>
    </xf>
    <xf numFmtId="0" fontId="7" fillId="0" borderId="1" xfId="0" applyFont="1" applyBorder="1"/>
    <xf numFmtId="17" fontId="0" fillId="0" borderId="1" xfId="0" applyNumberFormat="1" applyBorder="1"/>
    <xf numFmtId="164" fontId="7" fillId="0" borderId="1" xfId="0" applyNumberFormat="1" applyFont="1" applyBorder="1"/>
    <xf numFmtId="49" fontId="7" fillId="0" borderId="1" xfId="0" applyNumberFormat="1" applyFont="1" applyBorder="1"/>
    <xf numFmtId="164" fontId="7" fillId="0" borderId="1" xfId="0" applyNumberFormat="1" applyFont="1" applyBorder="1" applyAlignment="1">
      <alignment horizontal="left"/>
    </xf>
    <xf numFmtId="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/>
    <xf numFmtId="14" fontId="7" fillId="0" borderId="1" xfId="0" applyNumberFormat="1" applyFont="1" applyBorder="1"/>
    <xf numFmtId="165" fontId="7" fillId="0" borderId="1" xfId="0" applyNumberFormat="1" applyFont="1" applyBorder="1"/>
    <xf numFmtId="14" fontId="0" fillId="0" borderId="1" xfId="0" applyNumberFormat="1" applyBorder="1"/>
    <xf numFmtId="9" fontId="7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66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0" fillId="0" borderId="2" xfId="0" applyBorder="1"/>
    <xf numFmtId="0" fontId="7" fillId="0" borderId="0" xfId="0" applyFont="1" applyAlignment="1">
      <alignment horizontal="center"/>
    </xf>
    <xf numFmtId="167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</cellXfs>
  <cellStyles count="6">
    <cellStyle name="Hipervínculo" xfId="3" builtinId="8"/>
    <cellStyle name="Moneda" xfId="4" builtinId="4"/>
    <cellStyle name="Moneda [0]" xfId="1" builtinId="7"/>
    <cellStyle name="Normal" xfId="0" builtinId="0"/>
    <cellStyle name="Normal 14" xfId="5" xr:uid="{9FEE1BE3-5BB2-4248-A609-DCC4EF0DBEBF}"/>
    <cellStyle name="Porcentaje" xfId="2" builtinId="5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dis39@gmail.com" TargetMode="External"/><Relationship Id="rId13" Type="http://schemas.openxmlformats.org/officeDocument/2006/relationships/hyperlink" Target="mailto:daniel.aristizabal@ledacom.co" TargetMode="External"/><Relationship Id="rId18" Type="http://schemas.openxmlformats.org/officeDocument/2006/relationships/hyperlink" Target="mailto:area.juridica@madecentro.co" TargetMode="External"/><Relationship Id="rId3" Type="http://schemas.openxmlformats.org/officeDocument/2006/relationships/hyperlink" Target="mailto:jose.botero@biomovil.net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director@guiacereza.com" TargetMode="External"/><Relationship Id="rId12" Type="http://schemas.openxmlformats.org/officeDocument/2006/relationships/hyperlink" Target="mailto:subgerencia@cimpa.com.co" TargetMode="External"/><Relationship Id="rId17" Type="http://schemas.openxmlformats.org/officeDocument/2006/relationships/hyperlink" Target="mailto:nolmaru@hotmail.com" TargetMode="External"/><Relationship Id="rId2" Type="http://schemas.openxmlformats.org/officeDocument/2006/relationships/hyperlink" Target="mailto:pablojdominguez@hotmail.com" TargetMode="External"/><Relationship Id="rId16" Type="http://schemas.openxmlformats.org/officeDocument/2006/relationships/hyperlink" Target="mailto:jmario8a@hotam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pollosdelagranjasas@gmail.com" TargetMode="External"/><Relationship Id="rId6" Type="http://schemas.openxmlformats.org/officeDocument/2006/relationships/hyperlink" Target="mailto:gerencia@cohan.org.co" TargetMode="External"/><Relationship Id="rId11" Type="http://schemas.openxmlformats.org/officeDocument/2006/relationships/hyperlink" Target="mailto:zuluauto@hotmail.com" TargetMode="External"/><Relationship Id="rId5" Type="http://schemas.openxmlformats.org/officeDocument/2006/relationships/hyperlink" Target="mailto:margarita.ramirez@prebel.com.co" TargetMode="External"/><Relationship Id="rId15" Type="http://schemas.openxmlformats.org/officeDocument/2006/relationships/hyperlink" Target="mailto:daniel_velez2@hotmail.com" TargetMode="External"/><Relationship Id="rId10" Type="http://schemas.openxmlformats.org/officeDocument/2006/relationships/hyperlink" Target="mailto:eliana.primeralinea@hotmail.com" TargetMode="External"/><Relationship Id="rId19" Type="http://schemas.openxmlformats.org/officeDocument/2006/relationships/hyperlink" Target="mailto:daniel.aristizabal@ledacom.co" TargetMode="External"/><Relationship Id="rId4" Type="http://schemas.openxmlformats.org/officeDocument/2006/relationships/hyperlink" Target="mailto:adribotero76@gmail.com" TargetMode="External"/><Relationship Id="rId9" Type="http://schemas.openxmlformats.org/officeDocument/2006/relationships/hyperlink" Target="mailto:eliana.primeralinea@hotmail.com" TargetMode="External"/><Relationship Id="rId14" Type="http://schemas.openxmlformats.org/officeDocument/2006/relationships/hyperlink" Target="mailto:gerencia@disterravi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5286-9D2D-407A-B0CD-910D3B346ABE}">
  <sheetPr>
    <tabColor rgb="FF00B050"/>
  </sheetPr>
  <dimension ref="A1:IX24"/>
  <sheetViews>
    <sheetView workbookViewId="0">
      <pane ySplit="1" topLeftCell="A10" activePane="bottomLeft" state="frozen"/>
      <selection activeCell="AA1" sqref="AA1"/>
      <selection pane="bottomLeft" activeCell="E22" sqref="E22"/>
    </sheetView>
  </sheetViews>
  <sheetFormatPr baseColWidth="10" defaultRowHeight="18" customHeight="1"/>
  <cols>
    <col min="1" max="2" width="11.42578125" customWidth="1"/>
    <col min="4" max="4" width="13.42578125" customWidth="1"/>
    <col min="5" max="16" width="11.42578125" customWidth="1"/>
    <col min="17" max="17" width="28.42578125" customWidth="1"/>
    <col min="18" max="30" width="11.42578125" customWidth="1"/>
    <col min="31" max="31" width="61.5703125" customWidth="1"/>
    <col min="32" max="34" width="11.42578125" customWidth="1"/>
    <col min="35" max="35" width="12.140625" customWidth="1"/>
    <col min="36" max="37" width="11.42578125" customWidth="1"/>
    <col min="38" max="38" width="12.85546875" bestFit="1" customWidth="1"/>
    <col min="39" max="49" width="11.42578125" customWidth="1"/>
    <col min="50" max="50" width="14" customWidth="1"/>
    <col min="51" max="55" width="11.42578125" customWidth="1"/>
    <col min="56" max="56" width="85.7109375" bestFit="1" customWidth="1"/>
    <col min="120" max="120" width="42.7109375" bestFit="1" customWidth="1"/>
    <col min="135" max="135" width="21.7109375" customWidth="1"/>
    <col min="153" max="153" width="17.28515625" customWidth="1"/>
    <col min="171" max="171" width="18.140625" customWidth="1"/>
    <col min="221" max="221" width="12.140625" customWidth="1"/>
  </cols>
  <sheetData>
    <row r="1" spans="1:258" s="7" customFormat="1" ht="33.75" customHeight="1">
      <c r="A1" s="1" t="s">
        <v>0</v>
      </c>
      <c r="B1" s="2" t="s">
        <v>1</v>
      </c>
      <c r="C1" s="3" t="s">
        <v>2</v>
      </c>
      <c r="D1" s="3" t="s">
        <v>138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4" t="s">
        <v>13</v>
      </c>
      <c r="P1" s="2" t="s">
        <v>14</v>
      </c>
      <c r="Q1" s="3" t="s">
        <v>15</v>
      </c>
      <c r="R1" s="3" t="s">
        <v>16</v>
      </c>
      <c r="S1" s="2" t="s">
        <v>17</v>
      </c>
      <c r="T1" s="3" t="s">
        <v>18</v>
      </c>
      <c r="U1" s="3" t="s">
        <v>19</v>
      </c>
      <c r="V1" s="3" t="s">
        <v>20</v>
      </c>
      <c r="W1" s="2" t="s">
        <v>21</v>
      </c>
      <c r="X1" s="2" t="s">
        <v>22</v>
      </c>
      <c r="Y1" s="3" t="s">
        <v>23</v>
      </c>
      <c r="Z1" s="2" t="s">
        <v>24</v>
      </c>
      <c r="AA1" s="2" t="s">
        <v>25</v>
      </c>
      <c r="AB1" s="2" t="s">
        <v>26</v>
      </c>
      <c r="AC1" s="2" t="s">
        <v>147</v>
      </c>
      <c r="AD1" s="2" t="s">
        <v>148</v>
      </c>
      <c r="AE1" s="10" t="s">
        <v>149</v>
      </c>
      <c r="AF1" s="2" t="s">
        <v>150</v>
      </c>
      <c r="AG1" s="2" t="s">
        <v>27</v>
      </c>
      <c r="AH1" s="2" t="s">
        <v>151</v>
      </c>
      <c r="AI1" s="2" t="s">
        <v>28</v>
      </c>
      <c r="AJ1" s="2" t="s">
        <v>29</v>
      </c>
      <c r="AK1" s="2" t="s">
        <v>303</v>
      </c>
      <c r="AL1" s="2" t="s">
        <v>30</v>
      </c>
      <c r="AM1" s="2" t="s">
        <v>31</v>
      </c>
      <c r="AN1" s="2" t="s">
        <v>32</v>
      </c>
      <c r="AO1" s="2" t="s">
        <v>33</v>
      </c>
      <c r="AP1" s="2" t="s">
        <v>34</v>
      </c>
      <c r="AQ1" s="2" t="s">
        <v>35</v>
      </c>
      <c r="AR1" s="2" t="s">
        <v>36</v>
      </c>
      <c r="AS1" s="2" t="s">
        <v>37</v>
      </c>
      <c r="AT1" s="2" t="s">
        <v>38</v>
      </c>
      <c r="AU1" s="2" t="s">
        <v>140</v>
      </c>
      <c r="AV1" s="2" t="s">
        <v>39</v>
      </c>
      <c r="AW1" s="3" t="s">
        <v>40</v>
      </c>
      <c r="AX1" s="3" t="s">
        <v>41</v>
      </c>
      <c r="AY1" s="2" t="s">
        <v>42</v>
      </c>
      <c r="AZ1" s="2" t="s">
        <v>152</v>
      </c>
      <c r="BA1" s="2" t="s">
        <v>43</v>
      </c>
      <c r="BB1" s="2" t="s">
        <v>44</v>
      </c>
      <c r="BC1" s="2" t="s">
        <v>45</v>
      </c>
      <c r="BD1" s="2" t="s">
        <v>46</v>
      </c>
      <c r="BE1" s="2" t="s">
        <v>47</v>
      </c>
      <c r="BF1" s="3" t="s">
        <v>48</v>
      </c>
      <c r="BG1" s="8" t="s">
        <v>49</v>
      </c>
      <c r="BH1" s="8" t="s">
        <v>50</v>
      </c>
      <c r="BI1" s="2" t="s">
        <v>51</v>
      </c>
      <c r="BJ1" s="8" t="s">
        <v>52</v>
      </c>
      <c r="BK1" s="2" t="s">
        <v>53</v>
      </c>
      <c r="BL1" s="2" t="s">
        <v>671</v>
      </c>
      <c r="BM1" s="2" t="s">
        <v>54</v>
      </c>
      <c r="BN1" s="2" t="s">
        <v>55</v>
      </c>
      <c r="BO1" s="2" t="s">
        <v>56</v>
      </c>
      <c r="BP1" s="2" t="s">
        <v>57</v>
      </c>
      <c r="BQ1" s="2" t="s">
        <v>141</v>
      </c>
      <c r="BR1" s="2" t="s">
        <v>142</v>
      </c>
      <c r="BS1" s="2" t="s">
        <v>58</v>
      </c>
      <c r="BT1" s="2" t="s">
        <v>59</v>
      </c>
      <c r="BU1" s="2" t="s">
        <v>153</v>
      </c>
      <c r="BV1" s="2" t="s">
        <v>143</v>
      </c>
      <c r="BW1" s="3" t="s">
        <v>60</v>
      </c>
      <c r="BX1" s="3" t="s">
        <v>61</v>
      </c>
      <c r="BY1" s="2" t="s">
        <v>62</v>
      </c>
      <c r="BZ1" s="2" t="s">
        <v>155</v>
      </c>
      <c r="CA1" s="2" t="s">
        <v>161</v>
      </c>
      <c r="CB1" s="2" t="s">
        <v>63</v>
      </c>
      <c r="CC1" s="3" t="s">
        <v>64</v>
      </c>
      <c r="CD1" s="2" t="s">
        <v>154</v>
      </c>
      <c r="CE1" s="2" t="s">
        <v>156</v>
      </c>
      <c r="CF1" s="2" t="s">
        <v>157</v>
      </c>
      <c r="CG1" s="2" t="s">
        <v>158</v>
      </c>
      <c r="CH1" s="2" t="s">
        <v>159</v>
      </c>
      <c r="CI1" s="2" t="s">
        <v>65</v>
      </c>
      <c r="CJ1" s="2" t="s">
        <v>160</v>
      </c>
      <c r="CK1" s="2" t="s">
        <v>162</v>
      </c>
      <c r="CL1" s="2" t="s">
        <v>66</v>
      </c>
      <c r="CM1" s="3" t="s">
        <v>67</v>
      </c>
      <c r="CN1" s="2" t="s">
        <v>163</v>
      </c>
      <c r="CO1" s="2" t="s">
        <v>164</v>
      </c>
      <c r="CP1" s="2" t="s">
        <v>165</v>
      </c>
      <c r="CQ1" s="2" t="s">
        <v>166</v>
      </c>
      <c r="CR1" s="2" t="s">
        <v>167</v>
      </c>
      <c r="CS1" s="2" t="s">
        <v>68</v>
      </c>
      <c r="CT1" s="2" t="s">
        <v>168</v>
      </c>
      <c r="CU1" s="2" t="s">
        <v>169</v>
      </c>
      <c r="CV1" s="2" t="s">
        <v>69</v>
      </c>
      <c r="CW1" s="3" t="s">
        <v>70</v>
      </c>
      <c r="CX1" s="2" t="s">
        <v>170</v>
      </c>
      <c r="CY1" s="2" t="s">
        <v>171</v>
      </c>
      <c r="CZ1" s="2" t="s">
        <v>172</v>
      </c>
      <c r="DA1" s="2" t="s">
        <v>173</v>
      </c>
      <c r="DB1" s="2" t="s">
        <v>174</v>
      </c>
      <c r="DC1" s="2" t="s">
        <v>71</v>
      </c>
      <c r="DD1" s="2" t="s">
        <v>175</v>
      </c>
      <c r="DE1" s="2" t="s">
        <v>176</v>
      </c>
      <c r="DF1" s="2" t="s">
        <v>72</v>
      </c>
      <c r="DG1" s="3" t="s">
        <v>73</v>
      </c>
      <c r="DH1" s="2" t="s">
        <v>177</v>
      </c>
      <c r="DI1" s="2" t="s">
        <v>178</v>
      </c>
      <c r="DJ1" s="2" t="s">
        <v>179</v>
      </c>
      <c r="DK1" s="2" t="s">
        <v>180</v>
      </c>
      <c r="DL1" s="2" t="s">
        <v>181</v>
      </c>
      <c r="DM1" s="2" t="s">
        <v>74</v>
      </c>
      <c r="DN1" s="2" t="s">
        <v>75</v>
      </c>
      <c r="DO1" s="2" t="s">
        <v>25</v>
      </c>
      <c r="DP1" s="2" t="s">
        <v>144</v>
      </c>
      <c r="DQ1" s="2" t="s">
        <v>145</v>
      </c>
      <c r="DR1" s="2" t="s">
        <v>182</v>
      </c>
      <c r="DS1" s="2" t="s">
        <v>183</v>
      </c>
      <c r="DT1" s="2" t="s">
        <v>184</v>
      </c>
      <c r="DU1" s="2" t="s">
        <v>185</v>
      </c>
      <c r="DV1" s="2" t="s">
        <v>186</v>
      </c>
      <c r="DW1" s="2" t="s">
        <v>76</v>
      </c>
      <c r="DX1" s="2" t="s">
        <v>77</v>
      </c>
      <c r="DY1" s="3" t="s">
        <v>78</v>
      </c>
      <c r="DZ1" s="2" t="s">
        <v>79</v>
      </c>
      <c r="EA1" s="2" t="s">
        <v>80</v>
      </c>
      <c r="EB1" s="2" t="s">
        <v>81</v>
      </c>
      <c r="EC1" s="2" t="s">
        <v>82</v>
      </c>
      <c r="ED1" s="2" t="s">
        <v>83</v>
      </c>
      <c r="EE1" s="2" t="s">
        <v>84</v>
      </c>
      <c r="EF1" s="2" t="s">
        <v>85</v>
      </c>
      <c r="EG1" s="2" t="s">
        <v>86</v>
      </c>
      <c r="EH1" s="2" t="s">
        <v>87</v>
      </c>
      <c r="EI1" s="2" t="s">
        <v>25</v>
      </c>
      <c r="EJ1" s="2" t="s">
        <v>88</v>
      </c>
      <c r="EK1" s="2" t="s">
        <v>89</v>
      </c>
      <c r="EL1" s="2" t="s">
        <v>90</v>
      </c>
      <c r="EM1" s="5" t="s">
        <v>91</v>
      </c>
      <c r="EN1" s="2" t="s">
        <v>92</v>
      </c>
      <c r="EO1" s="2" t="s">
        <v>93</v>
      </c>
      <c r="EP1" s="2" t="s">
        <v>94</v>
      </c>
      <c r="EQ1" s="6" t="s">
        <v>146</v>
      </c>
      <c r="ER1" s="2" t="s">
        <v>95</v>
      </c>
      <c r="ES1" s="2" t="s">
        <v>96</v>
      </c>
      <c r="ET1" s="2" t="s">
        <v>97</v>
      </c>
      <c r="EU1" s="2" t="s">
        <v>98</v>
      </c>
      <c r="EV1" s="2" t="s">
        <v>99</v>
      </c>
      <c r="EW1" s="2" t="s">
        <v>100</v>
      </c>
      <c r="EX1" s="2" t="s">
        <v>85</v>
      </c>
      <c r="EY1" s="2" t="s">
        <v>101</v>
      </c>
      <c r="EZ1" s="2" t="s">
        <v>102</v>
      </c>
      <c r="FA1" s="2" t="s">
        <v>25</v>
      </c>
      <c r="FB1" s="2" t="s">
        <v>103</v>
      </c>
      <c r="FC1" s="2" t="s">
        <v>187</v>
      </c>
      <c r="FD1" s="2" t="s">
        <v>188</v>
      </c>
      <c r="FE1" s="5" t="s">
        <v>189</v>
      </c>
      <c r="FF1" s="2" t="s">
        <v>190</v>
      </c>
      <c r="FG1" s="2" t="s">
        <v>191</v>
      </c>
      <c r="FH1" s="2" t="s">
        <v>192</v>
      </c>
      <c r="FI1" s="6" t="s">
        <v>193</v>
      </c>
      <c r="FJ1" s="2" t="s">
        <v>194</v>
      </c>
      <c r="FK1" s="2" t="s">
        <v>195</v>
      </c>
      <c r="FL1" s="2" t="s">
        <v>196</v>
      </c>
      <c r="FM1" s="2" t="s">
        <v>197</v>
      </c>
      <c r="FN1" s="2" t="s">
        <v>198</v>
      </c>
      <c r="FO1" s="2" t="s">
        <v>199</v>
      </c>
      <c r="FP1" s="2" t="s">
        <v>200</v>
      </c>
      <c r="FQ1" s="2" t="s">
        <v>104</v>
      </c>
      <c r="FR1" s="2" t="s">
        <v>105</v>
      </c>
      <c r="FS1" s="2" t="s">
        <v>201</v>
      </c>
      <c r="FT1" s="2" t="s">
        <v>106</v>
      </c>
      <c r="FU1" s="2" t="s">
        <v>107</v>
      </c>
      <c r="FV1" s="2" t="s">
        <v>202</v>
      </c>
      <c r="FW1" s="5" t="s">
        <v>203</v>
      </c>
      <c r="FX1" s="2" t="s">
        <v>204</v>
      </c>
      <c r="FY1" s="2" t="s">
        <v>205</v>
      </c>
      <c r="FZ1" s="2" t="s">
        <v>206</v>
      </c>
      <c r="GA1" s="6" t="s">
        <v>207</v>
      </c>
      <c r="GB1" s="2" t="s">
        <v>208</v>
      </c>
      <c r="GC1" s="2" t="s">
        <v>209</v>
      </c>
      <c r="GD1" s="2" t="s">
        <v>210</v>
      </c>
      <c r="GE1" s="2" t="s">
        <v>211</v>
      </c>
      <c r="GF1" s="2" t="s">
        <v>212</v>
      </c>
      <c r="GG1" s="2" t="s">
        <v>213</v>
      </c>
      <c r="GH1" s="2" t="s">
        <v>233</v>
      </c>
      <c r="GI1" s="2" t="s">
        <v>234</v>
      </c>
      <c r="GJ1" s="2" t="s">
        <v>108</v>
      </c>
      <c r="GK1" s="2" t="s">
        <v>235</v>
      </c>
      <c r="GL1" s="2" t="s">
        <v>109</v>
      </c>
      <c r="GM1" s="2" t="s">
        <v>214</v>
      </c>
      <c r="GN1" s="2" t="s">
        <v>215</v>
      </c>
      <c r="GO1" s="5" t="s">
        <v>216</v>
      </c>
      <c r="GP1" s="2" t="s">
        <v>217</v>
      </c>
      <c r="GQ1" s="2" t="s">
        <v>218</v>
      </c>
      <c r="GR1" s="2" t="s">
        <v>219</v>
      </c>
      <c r="GS1" s="6" t="s">
        <v>220</v>
      </c>
      <c r="GT1" s="2" t="s">
        <v>221</v>
      </c>
      <c r="GU1" s="2" t="s">
        <v>222</v>
      </c>
      <c r="GV1" s="2" t="s">
        <v>223</v>
      </c>
      <c r="GW1" s="2" t="s">
        <v>224</v>
      </c>
      <c r="GX1" s="2" t="s">
        <v>225</v>
      </c>
      <c r="GY1" s="2" t="s">
        <v>226</v>
      </c>
      <c r="GZ1" s="2" t="s">
        <v>236</v>
      </c>
      <c r="HA1" s="2" t="s">
        <v>237</v>
      </c>
      <c r="HB1" s="2" t="s">
        <v>110</v>
      </c>
      <c r="HC1" s="2" t="s">
        <v>111</v>
      </c>
      <c r="HD1" s="2" t="s">
        <v>238</v>
      </c>
      <c r="HE1" s="2" t="s">
        <v>239</v>
      </c>
      <c r="HF1" s="2" t="s">
        <v>240</v>
      </c>
      <c r="HG1" s="2" t="s">
        <v>241</v>
      </c>
      <c r="HH1" s="2" t="s">
        <v>79</v>
      </c>
      <c r="HI1" s="2" t="s">
        <v>80</v>
      </c>
      <c r="HJ1" s="2" t="s">
        <v>242</v>
      </c>
      <c r="HK1" s="2" t="s">
        <v>82</v>
      </c>
      <c r="HL1" s="2" t="s">
        <v>83</v>
      </c>
      <c r="HM1" s="2" t="s">
        <v>112</v>
      </c>
      <c r="HN1" s="2" t="s">
        <v>85</v>
      </c>
      <c r="HO1" s="2" t="s">
        <v>113</v>
      </c>
      <c r="HP1" s="3" t="s">
        <v>114</v>
      </c>
      <c r="HQ1" s="3" t="s">
        <v>115</v>
      </c>
      <c r="HR1" s="3" t="s">
        <v>116</v>
      </c>
      <c r="HS1" s="3" t="s">
        <v>117</v>
      </c>
      <c r="HT1" s="3" t="s">
        <v>118</v>
      </c>
      <c r="HU1" s="3" t="s">
        <v>119</v>
      </c>
      <c r="HV1" s="3" t="s">
        <v>120</v>
      </c>
      <c r="HW1" s="3" t="s">
        <v>121</v>
      </c>
      <c r="HX1" s="3" t="s">
        <v>122</v>
      </c>
      <c r="HY1" s="3" t="s">
        <v>123</v>
      </c>
      <c r="HZ1" s="3" t="s">
        <v>124</v>
      </c>
      <c r="IA1" s="3" t="s">
        <v>125</v>
      </c>
      <c r="IB1" s="3" t="s">
        <v>126</v>
      </c>
      <c r="IC1" s="3" t="s">
        <v>127</v>
      </c>
      <c r="ID1" s="3" t="s">
        <v>128</v>
      </c>
      <c r="IE1" s="3" t="s">
        <v>227</v>
      </c>
      <c r="IF1" s="3" t="s">
        <v>129</v>
      </c>
      <c r="IG1" s="3" t="s">
        <v>130</v>
      </c>
      <c r="IH1" s="3" t="s">
        <v>131</v>
      </c>
      <c r="II1" s="3" t="s">
        <v>132</v>
      </c>
      <c r="IJ1" s="3" t="s">
        <v>228</v>
      </c>
      <c r="IK1" s="3" t="s">
        <v>229</v>
      </c>
      <c r="IL1" s="3" t="s">
        <v>230</v>
      </c>
      <c r="IM1" s="3" t="s">
        <v>231</v>
      </c>
      <c r="IN1" s="3" t="s">
        <v>133</v>
      </c>
      <c r="IO1" s="3" t="s">
        <v>134</v>
      </c>
      <c r="IP1" s="3" t="s">
        <v>135</v>
      </c>
      <c r="IQ1" s="3" t="s">
        <v>128</v>
      </c>
      <c r="IR1" s="3" t="s">
        <v>129</v>
      </c>
      <c r="IS1" s="3" t="s">
        <v>232</v>
      </c>
      <c r="IT1" s="3" t="s">
        <v>136</v>
      </c>
      <c r="IU1" s="3" t="s">
        <v>137</v>
      </c>
      <c r="IV1" s="3" t="s">
        <v>12</v>
      </c>
      <c r="IW1" s="3" t="s">
        <v>138</v>
      </c>
      <c r="IX1" s="9" t="s">
        <v>139</v>
      </c>
    </row>
    <row r="2" spans="1:258" ht="18" customHeight="1">
      <c r="A2" s="45">
        <v>14</v>
      </c>
      <c r="B2" s="45"/>
      <c r="C2" s="46">
        <v>101548</v>
      </c>
      <c r="D2" s="46" t="s">
        <v>668</v>
      </c>
      <c r="E2" s="46">
        <v>103126</v>
      </c>
      <c r="F2" s="45" t="s">
        <v>666</v>
      </c>
      <c r="G2" s="45" t="s">
        <v>667</v>
      </c>
      <c r="H2" s="45" t="s">
        <v>718</v>
      </c>
      <c r="I2" s="45"/>
      <c r="J2" s="45"/>
      <c r="K2" s="45" t="s">
        <v>668</v>
      </c>
      <c r="L2" s="45" t="s">
        <v>668</v>
      </c>
      <c r="M2" s="45" t="s">
        <v>668</v>
      </c>
      <c r="N2" s="45" t="s">
        <v>728</v>
      </c>
      <c r="O2" s="45"/>
      <c r="P2" s="47" t="s">
        <v>245</v>
      </c>
      <c r="Q2" s="45" t="s">
        <v>247</v>
      </c>
      <c r="R2" s="45">
        <v>10084565</v>
      </c>
      <c r="S2" s="47" t="s">
        <v>248</v>
      </c>
      <c r="T2" s="45" t="s">
        <v>668</v>
      </c>
      <c r="U2" s="45" t="s">
        <v>668</v>
      </c>
      <c r="V2" s="48">
        <v>45566</v>
      </c>
      <c r="W2" s="45"/>
      <c r="X2" s="45"/>
      <c r="Y2" s="45"/>
      <c r="Z2" s="47" t="s">
        <v>258</v>
      </c>
      <c r="AA2" s="47" t="s">
        <v>259</v>
      </c>
      <c r="AB2" s="47">
        <v>1128416660</v>
      </c>
      <c r="AC2" s="45" t="s">
        <v>294</v>
      </c>
      <c r="AD2" s="45" t="s">
        <v>293</v>
      </c>
      <c r="AE2" s="47" t="s">
        <v>281</v>
      </c>
      <c r="AF2" s="49">
        <v>3864960</v>
      </c>
      <c r="AG2" s="49">
        <v>0</v>
      </c>
      <c r="AH2" s="49">
        <v>0</v>
      </c>
      <c r="AI2" s="49">
        <v>0</v>
      </c>
      <c r="AJ2" s="49">
        <v>0</v>
      </c>
      <c r="AK2" s="49">
        <v>0</v>
      </c>
      <c r="AL2" s="49">
        <v>3864960</v>
      </c>
      <c r="AM2" s="50" t="s">
        <v>304</v>
      </c>
      <c r="AN2" s="45" t="s">
        <v>669</v>
      </c>
      <c r="AO2" s="51" t="s">
        <v>306</v>
      </c>
      <c r="AP2" s="52">
        <v>0.08</v>
      </c>
      <c r="AQ2" s="53" t="s">
        <v>310</v>
      </c>
      <c r="AR2" s="49">
        <v>309197</v>
      </c>
      <c r="AS2" s="49">
        <v>0</v>
      </c>
      <c r="AT2" s="49">
        <v>0</v>
      </c>
      <c r="AU2" s="54">
        <v>1.5699999999999999E-2</v>
      </c>
      <c r="AV2" s="49">
        <v>56513</v>
      </c>
      <c r="AW2" s="54">
        <f t="shared" ref="AW2:AW22" si="0">+AP2-AU2</f>
        <v>6.4299999999999996E-2</v>
      </c>
      <c r="AX2" s="13">
        <f t="shared" ref="AX2:AX22" si="1">+AL2*AW2</f>
        <v>248516.92799999999</v>
      </c>
      <c r="AY2" s="49" t="s">
        <v>630</v>
      </c>
      <c r="AZ2" s="47" t="s">
        <v>305</v>
      </c>
      <c r="BA2" s="49">
        <v>0</v>
      </c>
      <c r="BB2" s="49">
        <v>0</v>
      </c>
      <c r="BC2" s="47" t="s">
        <v>311</v>
      </c>
      <c r="BD2" s="55" t="s">
        <v>326</v>
      </c>
      <c r="BE2" s="47" t="s">
        <v>318</v>
      </c>
      <c r="BF2" s="45" t="s">
        <v>712</v>
      </c>
      <c r="BG2" s="45"/>
      <c r="BH2" s="45"/>
      <c r="BI2" s="45"/>
      <c r="BJ2" s="56">
        <v>528393</v>
      </c>
      <c r="BK2" s="57" t="s">
        <v>355</v>
      </c>
      <c r="BL2" s="47"/>
      <c r="BM2" s="47" t="s">
        <v>370</v>
      </c>
      <c r="BN2" s="55">
        <v>3172410895</v>
      </c>
      <c r="BO2" s="55" t="s">
        <v>326</v>
      </c>
      <c r="BP2" s="57" t="s">
        <v>318</v>
      </c>
      <c r="BQ2" s="45" t="s">
        <v>627</v>
      </c>
      <c r="BR2" s="47" t="s">
        <v>381</v>
      </c>
      <c r="BS2" s="58">
        <v>44805</v>
      </c>
      <c r="BT2" s="59">
        <v>45900</v>
      </c>
      <c r="BU2" s="45" t="s">
        <v>631</v>
      </c>
      <c r="BV2" s="59">
        <v>45900</v>
      </c>
      <c r="BW2" s="60">
        <v>45566</v>
      </c>
      <c r="BX2" s="60">
        <v>45566</v>
      </c>
      <c r="BY2" s="47" t="s">
        <v>258</v>
      </c>
      <c r="BZ2" s="47" t="s">
        <v>385</v>
      </c>
      <c r="CA2" s="47">
        <v>1128457605</v>
      </c>
      <c r="CB2" s="47" t="s">
        <v>396</v>
      </c>
      <c r="CC2" s="45" t="s">
        <v>714</v>
      </c>
      <c r="CD2" s="47" t="s">
        <v>431</v>
      </c>
      <c r="CE2" s="47" t="s">
        <v>313</v>
      </c>
      <c r="CF2" s="47">
        <v>3106424668</v>
      </c>
      <c r="CG2" s="47"/>
      <c r="CH2" s="47" t="s">
        <v>432</v>
      </c>
      <c r="CI2" s="47"/>
      <c r="CJ2" s="47"/>
      <c r="CK2" s="47"/>
      <c r="CL2" s="47"/>
      <c r="CM2" s="45"/>
      <c r="CN2" s="47"/>
      <c r="CO2" s="47"/>
      <c r="CP2" s="47"/>
      <c r="CQ2" s="47"/>
      <c r="CR2" s="47"/>
      <c r="CS2" s="47"/>
      <c r="CT2" s="47"/>
      <c r="CU2" s="47"/>
      <c r="CV2" s="47"/>
      <c r="CW2" s="45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 t="s">
        <v>459</v>
      </c>
      <c r="DN2" s="56">
        <v>194230</v>
      </c>
      <c r="DO2" s="47" t="s">
        <v>525</v>
      </c>
      <c r="DP2" s="47" t="s">
        <v>526</v>
      </c>
      <c r="DQ2" s="61">
        <v>1</v>
      </c>
      <c r="DR2" s="55" t="s">
        <v>553</v>
      </c>
      <c r="DS2" s="47" t="s">
        <v>554</v>
      </c>
      <c r="DT2" s="47">
        <v>3002816539</v>
      </c>
      <c r="DU2" s="47"/>
      <c r="DV2" s="47" t="s">
        <v>577</v>
      </c>
      <c r="DW2" s="47" t="s">
        <v>627</v>
      </c>
      <c r="DX2" s="47" t="s">
        <v>313</v>
      </c>
      <c r="DY2" s="45" t="s">
        <v>714</v>
      </c>
      <c r="DZ2" s="47" t="s">
        <v>526</v>
      </c>
      <c r="EA2" s="47">
        <v>194230</v>
      </c>
      <c r="EB2" s="47" t="s">
        <v>584</v>
      </c>
      <c r="EC2" s="47" t="s">
        <v>585</v>
      </c>
      <c r="ED2" s="47" t="s">
        <v>586</v>
      </c>
      <c r="EE2" s="47">
        <v>10577030734</v>
      </c>
      <c r="EF2" s="56" t="s">
        <v>721</v>
      </c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5"/>
      <c r="ER2" s="47"/>
      <c r="ES2" s="47"/>
      <c r="ET2" s="47"/>
      <c r="EU2" s="47"/>
      <c r="EV2" s="47"/>
      <c r="EW2" s="47"/>
      <c r="EX2" s="56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5"/>
      <c r="FJ2" s="47"/>
      <c r="FK2" s="47"/>
      <c r="FL2" s="47"/>
      <c r="FM2" s="47"/>
      <c r="FN2" s="47"/>
      <c r="FO2" s="47"/>
      <c r="FP2" s="56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</row>
    <row r="3" spans="1:258" ht="18" customHeight="1">
      <c r="A3" s="45">
        <v>13</v>
      </c>
      <c r="B3" s="45"/>
      <c r="C3" s="46">
        <v>101547</v>
      </c>
      <c r="D3" s="46" t="s">
        <v>668</v>
      </c>
      <c r="E3" s="46">
        <v>103125</v>
      </c>
      <c r="F3" s="45" t="s">
        <v>666</v>
      </c>
      <c r="G3" s="45" t="s">
        <v>667</v>
      </c>
      <c r="H3" s="45" t="s">
        <v>718</v>
      </c>
      <c r="I3" s="45"/>
      <c r="J3" s="45"/>
      <c r="K3" s="45" t="s">
        <v>668</v>
      </c>
      <c r="L3" s="45" t="s">
        <v>668</v>
      </c>
      <c r="M3" s="45" t="s">
        <v>668</v>
      </c>
      <c r="N3" s="45" t="s">
        <v>728</v>
      </c>
      <c r="O3" s="45"/>
      <c r="P3" s="47" t="s">
        <v>243</v>
      </c>
      <c r="Q3" s="45" t="s">
        <v>247</v>
      </c>
      <c r="R3" s="45">
        <v>10084564</v>
      </c>
      <c r="S3" s="47" t="s">
        <v>248</v>
      </c>
      <c r="T3" s="45" t="s">
        <v>668</v>
      </c>
      <c r="U3" s="45" t="s">
        <v>668</v>
      </c>
      <c r="V3" s="48">
        <v>45566</v>
      </c>
      <c r="W3" s="45"/>
      <c r="X3" s="45"/>
      <c r="Y3" s="45"/>
      <c r="Z3" s="47" t="s">
        <v>253</v>
      </c>
      <c r="AA3" s="47"/>
      <c r="AB3" s="47" t="s">
        <v>263</v>
      </c>
      <c r="AC3" s="45"/>
      <c r="AD3" s="45"/>
      <c r="AE3" s="47" t="s">
        <v>280</v>
      </c>
      <c r="AF3" s="49">
        <v>7912401</v>
      </c>
      <c r="AG3" s="11">
        <v>0.19</v>
      </c>
      <c r="AH3" s="49">
        <v>0</v>
      </c>
      <c r="AI3" s="12">
        <v>3.5000000000000003E-2</v>
      </c>
      <c r="AJ3" s="49">
        <v>0</v>
      </c>
      <c r="AK3" s="49">
        <v>0</v>
      </c>
      <c r="AL3" s="49">
        <v>7912401</v>
      </c>
      <c r="AM3" s="50" t="s">
        <v>304</v>
      </c>
      <c r="AN3" s="45" t="s">
        <v>669</v>
      </c>
      <c r="AO3" s="51" t="s">
        <v>308</v>
      </c>
      <c r="AP3" s="52">
        <v>0.08</v>
      </c>
      <c r="AQ3" s="53" t="s">
        <v>310</v>
      </c>
      <c r="AR3" s="49">
        <v>753261</v>
      </c>
      <c r="AS3" s="49">
        <v>0</v>
      </c>
      <c r="AT3" s="49">
        <v>0</v>
      </c>
      <c r="AU3" s="54">
        <v>1.5699999999999999E-2</v>
      </c>
      <c r="AV3" s="49">
        <v>181985</v>
      </c>
      <c r="AW3" s="54">
        <f t="shared" si="0"/>
        <v>6.4299999999999996E-2</v>
      </c>
      <c r="AX3" s="13">
        <f t="shared" si="1"/>
        <v>508767.38429999998</v>
      </c>
      <c r="AY3" s="49">
        <v>0</v>
      </c>
      <c r="AZ3" s="47" t="s">
        <v>304</v>
      </c>
      <c r="BA3" s="49">
        <v>0</v>
      </c>
      <c r="BB3" s="49">
        <v>0</v>
      </c>
      <c r="BC3" s="47" t="s">
        <v>311</v>
      </c>
      <c r="BD3" s="47" t="s">
        <v>325</v>
      </c>
      <c r="BE3" s="47" t="s">
        <v>318</v>
      </c>
      <c r="BF3" s="45" t="s">
        <v>712</v>
      </c>
      <c r="BG3" s="45"/>
      <c r="BH3" s="45"/>
      <c r="BI3" s="45"/>
      <c r="BJ3" s="56" t="s">
        <v>338</v>
      </c>
      <c r="BK3" s="57" t="s">
        <v>354</v>
      </c>
      <c r="BL3" s="47"/>
      <c r="BM3" s="47" t="s">
        <v>369</v>
      </c>
      <c r="BN3" s="55">
        <v>3217903229</v>
      </c>
      <c r="BO3" s="47" t="s">
        <v>325</v>
      </c>
      <c r="BP3" s="47" t="s">
        <v>318</v>
      </c>
      <c r="BQ3" s="45" t="s">
        <v>629</v>
      </c>
      <c r="BR3" s="47" t="s">
        <v>378</v>
      </c>
      <c r="BS3" s="58">
        <v>44713</v>
      </c>
      <c r="BT3" s="59">
        <v>45808</v>
      </c>
      <c r="BU3" s="45" t="s">
        <v>631</v>
      </c>
      <c r="BV3" s="59">
        <v>45808</v>
      </c>
      <c r="BW3" s="60">
        <v>45566</v>
      </c>
      <c r="BX3" s="60">
        <v>45566</v>
      </c>
      <c r="BY3" s="47" t="s">
        <v>258</v>
      </c>
      <c r="BZ3" s="47" t="s">
        <v>385</v>
      </c>
      <c r="CA3" s="47">
        <v>1017207073</v>
      </c>
      <c r="CB3" s="47" t="s">
        <v>395</v>
      </c>
      <c r="CC3" s="45" t="s">
        <v>714</v>
      </c>
      <c r="CD3" s="47" t="s">
        <v>429</v>
      </c>
      <c r="CE3" s="47" t="s">
        <v>313</v>
      </c>
      <c r="CF3" s="47">
        <v>3005116483</v>
      </c>
      <c r="CG3" s="47"/>
      <c r="CH3" s="47" t="s">
        <v>430</v>
      </c>
      <c r="CI3" s="47" t="s">
        <v>258</v>
      </c>
      <c r="CJ3" s="47" t="s">
        <v>259</v>
      </c>
      <c r="CK3" s="47">
        <v>71653778</v>
      </c>
      <c r="CL3" s="47" t="s">
        <v>458</v>
      </c>
      <c r="CM3" s="45" t="s">
        <v>712</v>
      </c>
      <c r="CN3" s="47" t="s">
        <v>485</v>
      </c>
      <c r="CO3" s="47" t="s">
        <v>486</v>
      </c>
      <c r="CP3" s="47">
        <v>3016599364</v>
      </c>
      <c r="CQ3" s="47" t="s">
        <v>487</v>
      </c>
      <c r="CR3" s="47" t="s">
        <v>354</v>
      </c>
      <c r="CS3" s="47"/>
      <c r="CT3" s="47"/>
      <c r="CU3" s="47"/>
      <c r="CV3" s="47"/>
      <c r="CW3" s="45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 t="s">
        <v>258</v>
      </c>
      <c r="DN3" s="56">
        <v>6785797</v>
      </c>
      <c r="DO3" s="47" t="s">
        <v>259</v>
      </c>
      <c r="DP3" s="47" t="s">
        <v>524</v>
      </c>
      <c r="DQ3" s="61">
        <v>1</v>
      </c>
      <c r="DR3" s="47" t="s">
        <v>551</v>
      </c>
      <c r="DS3" s="47" t="s">
        <v>552</v>
      </c>
      <c r="DT3" s="55">
        <v>3104077548</v>
      </c>
      <c r="DU3" s="47"/>
      <c r="DV3" s="47" t="s">
        <v>576</v>
      </c>
      <c r="DW3" s="47" t="s">
        <v>629</v>
      </c>
      <c r="DX3" s="47" t="s">
        <v>318</v>
      </c>
      <c r="DY3" s="45" t="s">
        <v>712</v>
      </c>
      <c r="DZ3" s="47" t="s">
        <v>524</v>
      </c>
      <c r="EA3" s="56">
        <v>6785797</v>
      </c>
      <c r="EB3" s="47" t="s">
        <v>584</v>
      </c>
      <c r="EC3" s="47" t="s">
        <v>585</v>
      </c>
      <c r="ED3" s="47" t="s">
        <v>591</v>
      </c>
      <c r="EE3" s="47" t="s">
        <v>595</v>
      </c>
      <c r="EF3" s="56" t="s">
        <v>635</v>
      </c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5"/>
      <c r="ER3" s="47"/>
      <c r="ES3" s="47"/>
      <c r="ET3" s="47"/>
      <c r="EU3" s="47"/>
      <c r="EV3" s="47"/>
      <c r="EW3" s="47"/>
      <c r="EX3" s="56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5"/>
      <c r="FJ3" s="47"/>
      <c r="FK3" s="47"/>
      <c r="FL3" s="47"/>
      <c r="FM3" s="47"/>
      <c r="FN3" s="47"/>
      <c r="FO3" s="47"/>
      <c r="FP3" s="56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</row>
    <row r="4" spans="1:258" ht="18" customHeight="1">
      <c r="A4" s="45">
        <v>1</v>
      </c>
      <c r="B4" s="45"/>
      <c r="C4" s="46">
        <v>101535</v>
      </c>
      <c r="D4" s="46" t="s">
        <v>726</v>
      </c>
      <c r="E4" s="46">
        <v>103113</v>
      </c>
      <c r="F4" s="45" t="s">
        <v>666</v>
      </c>
      <c r="G4" s="45" t="s">
        <v>667</v>
      </c>
      <c r="H4" s="45" t="s">
        <v>718</v>
      </c>
      <c r="I4" s="45"/>
      <c r="J4" s="45"/>
      <c r="K4" s="45" t="s">
        <v>668</v>
      </c>
      <c r="L4" s="45" t="s">
        <v>668</v>
      </c>
      <c r="M4" s="45" t="s">
        <v>668</v>
      </c>
      <c r="N4" s="45" t="s">
        <v>728</v>
      </c>
      <c r="O4" s="45"/>
      <c r="P4" s="47" t="s">
        <v>243</v>
      </c>
      <c r="Q4" s="45" t="s">
        <v>247</v>
      </c>
      <c r="R4" s="45">
        <v>10084552</v>
      </c>
      <c r="S4" s="47" t="s">
        <v>248</v>
      </c>
      <c r="T4" s="45" t="s">
        <v>668</v>
      </c>
      <c r="U4" s="45" t="s">
        <v>668</v>
      </c>
      <c r="V4" s="48">
        <v>45566</v>
      </c>
      <c r="W4" s="45"/>
      <c r="X4" s="45"/>
      <c r="Y4" s="45"/>
      <c r="Z4" s="47" t="s">
        <v>253</v>
      </c>
      <c r="AA4" s="47"/>
      <c r="AB4" s="47" t="s">
        <v>254</v>
      </c>
      <c r="AC4" s="45"/>
      <c r="AD4" s="45"/>
      <c r="AE4" s="47" t="s">
        <v>269</v>
      </c>
      <c r="AF4" s="49">
        <v>9974716</v>
      </c>
      <c r="AG4" s="49">
        <v>0</v>
      </c>
      <c r="AH4" s="49">
        <v>0</v>
      </c>
      <c r="AI4" s="12">
        <v>3.5000000000000003E-2</v>
      </c>
      <c r="AJ4" s="49">
        <v>0</v>
      </c>
      <c r="AK4" s="49">
        <v>0</v>
      </c>
      <c r="AL4" s="49">
        <v>9974716</v>
      </c>
      <c r="AM4" s="50" t="s">
        <v>304</v>
      </c>
      <c r="AN4" s="45" t="s">
        <v>669</v>
      </c>
      <c r="AO4" s="51" t="s">
        <v>306</v>
      </c>
      <c r="AP4" s="52">
        <v>0.1</v>
      </c>
      <c r="AQ4" s="53">
        <v>0</v>
      </c>
      <c r="AR4" s="49">
        <v>997472</v>
      </c>
      <c r="AS4" s="49">
        <v>0</v>
      </c>
      <c r="AT4" s="49">
        <v>0</v>
      </c>
      <c r="AU4" s="54">
        <v>1.5699999999999999E-2</v>
      </c>
      <c r="AV4" s="49">
        <v>229418</v>
      </c>
      <c r="AW4" s="54">
        <f t="shared" si="0"/>
        <v>8.4300000000000014E-2</v>
      </c>
      <c r="AX4" s="13">
        <f t="shared" si="1"/>
        <v>840868.55880000012</v>
      </c>
      <c r="AY4" s="49" t="s">
        <v>630</v>
      </c>
      <c r="AZ4" s="47" t="s">
        <v>304</v>
      </c>
      <c r="BA4" s="49">
        <v>0</v>
      </c>
      <c r="BB4" s="49">
        <v>0</v>
      </c>
      <c r="BC4" s="47" t="s">
        <v>311</v>
      </c>
      <c r="BD4" s="62" t="s">
        <v>670</v>
      </c>
      <c r="BE4" s="47" t="s">
        <v>313</v>
      </c>
      <c r="BF4" s="45" t="s">
        <v>714</v>
      </c>
      <c r="BG4" s="45"/>
      <c r="BH4" s="45"/>
      <c r="BI4" s="45"/>
      <c r="BJ4" s="56">
        <v>231794</v>
      </c>
      <c r="BK4" s="15" t="s">
        <v>672</v>
      </c>
      <c r="BL4" s="47" t="s">
        <v>343</v>
      </c>
      <c r="BM4" s="47">
        <v>3147682195</v>
      </c>
      <c r="BN4" s="56">
        <v>3103898136</v>
      </c>
      <c r="BO4" s="47" t="s">
        <v>674</v>
      </c>
      <c r="BP4" s="45" t="s">
        <v>675</v>
      </c>
      <c r="BQ4" s="45" t="s">
        <v>629</v>
      </c>
      <c r="BR4" s="47" t="s">
        <v>378</v>
      </c>
      <c r="BS4" s="58">
        <v>42856</v>
      </c>
      <c r="BT4" s="59">
        <v>45777</v>
      </c>
      <c r="BU4" s="45" t="s">
        <v>631</v>
      </c>
      <c r="BV4" s="59">
        <v>45777</v>
      </c>
      <c r="BW4" s="60">
        <v>45566</v>
      </c>
      <c r="BX4" s="60">
        <v>45566</v>
      </c>
      <c r="BY4" s="47" t="s">
        <v>258</v>
      </c>
      <c r="BZ4" s="47" t="s">
        <v>259</v>
      </c>
      <c r="CA4" s="47">
        <v>71733551</v>
      </c>
      <c r="CB4" s="47" t="s">
        <v>383</v>
      </c>
      <c r="CC4" s="45" t="s">
        <v>715</v>
      </c>
      <c r="CD4" s="47" t="s">
        <v>676</v>
      </c>
      <c r="CE4" s="47" t="s">
        <v>327</v>
      </c>
      <c r="CF4" s="47">
        <v>3128507570</v>
      </c>
      <c r="CG4" s="47" t="s">
        <v>406</v>
      </c>
      <c r="CH4" s="47" t="s">
        <v>407</v>
      </c>
      <c r="CI4" s="47"/>
      <c r="CJ4" s="47"/>
      <c r="CK4" s="47"/>
      <c r="CL4" s="47"/>
      <c r="CM4" s="45"/>
      <c r="CN4" s="47"/>
      <c r="CO4" s="47"/>
      <c r="CP4" s="47"/>
      <c r="CQ4" s="47"/>
      <c r="CR4" s="47"/>
      <c r="CS4" s="47"/>
      <c r="CT4" s="47"/>
      <c r="CU4" s="47"/>
      <c r="CV4" s="47"/>
      <c r="CW4" s="45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63"/>
      <c r="DM4" s="47" t="s">
        <v>258</v>
      </c>
      <c r="DN4" s="56">
        <v>8258353</v>
      </c>
      <c r="DO4" s="47" t="s">
        <v>259</v>
      </c>
      <c r="DP4" s="47" t="s">
        <v>512</v>
      </c>
      <c r="DQ4" s="61">
        <v>1</v>
      </c>
      <c r="DR4" s="47" t="s">
        <v>533</v>
      </c>
      <c r="DS4" s="47" t="s">
        <v>534</v>
      </c>
      <c r="DT4" s="47">
        <v>3127575731</v>
      </c>
      <c r="DU4" s="47"/>
      <c r="DV4" s="47" t="s">
        <v>564</v>
      </c>
      <c r="DW4" s="47" t="s">
        <v>627</v>
      </c>
      <c r="DX4" s="47" t="s">
        <v>313</v>
      </c>
      <c r="DY4" s="45" t="s">
        <v>714</v>
      </c>
      <c r="DZ4" s="47" t="s">
        <v>583</v>
      </c>
      <c r="EA4" s="47">
        <v>71311720</v>
      </c>
      <c r="EB4" s="47" t="s">
        <v>584</v>
      </c>
      <c r="EC4" s="47" t="s">
        <v>585</v>
      </c>
      <c r="ED4" s="47" t="s">
        <v>586</v>
      </c>
      <c r="EE4" s="47">
        <v>46229426494</v>
      </c>
      <c r="EF4" s="56" t="s">
        <v>635</v>
      </c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5"/>
      <c r="ER4" s="47"/>
      <c r="ES4" s="47"/>
      <c r="ET4" s="47"/>
      <c r="EU4" s="47"/>
      <c r="EV4" s="47"/>
      <c r="EW4" s="47"/>
      <c r="EX4" s="56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5"/>
      <c r="FJ4" s="47"/>
      <c r="FK4" s="47"/>
      <c r="FL4" s="47"/>
      <c r="FM4" s="47"/>
      <c r="FN4" s="47"/>
      <c r="FO4" s="47"/>
      <c r="FP4" s="56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 t="s">
        <v>673</v>
      </c>
      <c r="IX4" s="45"/>
    </row>
    <row r="5" spans="1:258" ht="18" customHeight="1">
      <c r="A5" s="45">
        <v>18</v>
      </c>
      <c r="B5" s="45"/>
      <c r="C5" s="46">
        <v>101552</v>
      </c>
      <c r="D5" s="46" t="s">
        <v>722</v>
      </c>
      <c r="E5" s="46">
        <v>103130</v>
      </c>
      <c r="F5" s="45" t="s">
        <v>666</v>
      </c>
      <c r="G5" s="45" t="s">
        <v>667</v>
      </c>
      <c r="H5" s="45" t="s">
        <v>718</v>
      </c>
      <c r="I5" s="45"/>
      <c r="J5" s="45"/>
      <c r="K5" s="45" t="s">
        <v>668</v>
      </c>
      <c r="L5" s="45" t="s">
        <v>668</v>
      </c>
      <c r="M5" s="45" t="s">
        <v>668</v>
      </c>
      <c r="N5" s="45" t="s">
        <v>728</v>
      </c>
      <c r="O5" s="45"/>
      <c r="P5" s="47" t="s">
        <v>246</v>
      </c>
      <c r="Q5" s="45" t="s">
        <v>247</v>
      </c>
      <c r="R5" s="45">
        <v>10084569</v>
      </c>
      <c r="S5" s="47" t="s">
        <v>251</v>
      </c>
      <c r="T5" s="45" t="s">
        <v>668</v>
      </c>
      <c r="U5" s="45" t="s">
        <v>668</v>
      </c>
      <c r="V5" s="48">
        <v>45566</v>
      </c>
      <c r="W5" s="45"/>
      <c r="X5" s="45"/>
      <c r="Y5" s="45"/>
      <c r="Z5" s="47" t="s">
        <v>253</v>
      </c>
      <c r="AA5" s="47"/>
      <c r="AB5" s="47" t="s">
        <v>266</v>
      </c>
      <c r="AC5" s="45"/>
      <c r="AD5" s="45"/>
      <c r="AE5" s="47" t="s">
        <v>285</v>
      </c>
      <c r="AF5" s="49">
        <v>4636134</v>
      </c>
      <c r="AG5" s="49">
        <v>0</v>
      </c>
      <c r="AH5" s="49">
        <v>0</v>
      </c>
      <c r="AI5" s="12">
        <v>3.5000000000000003E-2</v>
      </c>
      <c r="AJ5" s="49">
        <v>0</v>
      </c>
      <c r="AK5" s="49">
        <v>0</v>
      </c>
      <c r="AL5" s="49">
        <v>4636134</v>
      </c>
      <c r="AM5" s="50" t="s">
        <v>304</v>
      </c>
      <c r="AN5" s="45" t="s">
        <v>669</v>
      </c>
      <c r="AO5" s="51" t="s">
        <v>306</v>
      </c>
      <c r="AP5" s="52">
        <v>0.1</v>
      </c>
      <c r="AQ5" s="53">
        <v>0</v>
      </c>
      <c r="AR5" s="49">
        <v>463613</v>
      </c>
      <c r="AS5" s="49">
        <v>0</v>
      </c>
      <c r="AT5" s="49">
        <v>0</v>
      </c>
      <c r="AU5" s="54">
        <v>1.5699999999999999E-2</v>
      </c>
      <c r="AV5" s="49">
        <v>0</v>
      </c>
      <c r="AW5" s="54">
        <f t="shared" si="0"/>
        <v>8.4300000000000014E-2</v>
      </c>
      <c r="AX5" s="13">
        <f t="shared" si="1"/>
        <v>390826.09620000009</v>
      </c>
      <c r="AY5" s="49" t="s">
        <v>630</v>
      </c>
      <c r="AZ5" s="47" t="s">
        <v>304</v>
      </c>
      <c r="BA5" s="49">
        <v>0</v>
      </c>
      <c r="BB5" s="49">
        <v>0</v>
      </c>
      <c r="BC5" s="47" t="s">
        <v>311</v>
      </c>
      <c r="BD5" s="55" t="s">
        <v>329</v>
      </c>
      <c r="BE5" s="47" t="s">
        <v>313</v>
      </c>
      <c r="BF5" s="45" t="s">
        <v>714</v>
      </c>
      <c r="BG5" s="45"/>
      <c r="BH5" s="45"/>
      <c r="BI5" s="45"/>
      <c r="BJ5" s="56"/>
      <c r="BK5" s="57" t="s">
        <v>343</v>
      </c>
      <c r="BL5" s="47"/>
      <c r="BM5" s="47">
        <v>3206940416</v>
      </c>
      <c r="BN5" s="55">
        <v>3103898136</v>
      </c>
      <c r="BO5" s="55" t="s">
        <v>329</v>
      </c>
      <c r="BP5" s="47" t="s">
        <v>313</v>
      </c>
      <c r="BQ5" s="45" t="s">
        <v>629</v>
      </c>
      <c r="BR5" s="47" t="s">
        <v>381</v>
      </c>
      <c r="BS5" s="58">
        <v>43678</v>
      </c>
      <c r="BT5" s="59">
        <v>45869</v>
      </c>
      <c r="BU5" s="45" t="s">
        <v>631</v>
      </c>
      <c r="BV5" s="59">
        <v>45869</v>
      </c>
      <c r="BW5" s="60">
        <v>45566</v>
      </c>
      <c r="BX5" s="60">
        <v>45566</v>
      </c>
      <c r="BY5" s="47" t="s">
        <v>253</v>
      </c>
      <c r="BZ5" s="47"/>
      <c r="CA5" s="47" t="s">
        <v>399</v>
      </c>
      <c r="CB5" s="47" t="s">
        <v>400</v>
      </c>
      <c r="CC5" s="45" t="s">
        <v>715</v>
      </c>
      <c r="CD5" s="47" t="s">
        <v>689</v>
      </c>
      <c r="CE5" s="47" t="s">
        <v>327</v>
      </c>
      <c r="CF5" s="47">
        <v>3128507570</v>
      </c>
      <c r="CG5" s="47">
        <v>3206940416</v>
      </c>
      <c r="CH5" s="15" t="s">
        <v>688</v>
      </c>
      <c r="CI5" s="47" t="s">
        <v>258</v>
      </c>
      <c r="CJ5" s="47" t="s">
        <v>259</v>
      </c>
      <c r="CK5" s="47">
        <v>71733551</v>
      </c>
      <c r="CL5" s="47" t="s">
        <v>383</v>
      </c>
      <c r="CM5" s="45" t="s">
        <v>715</v>
      </c>
      <c r="CN5" s="47" t="s">
        <v>689</v>
      </c>
      <c r="CO5" s="47" t="s">
        <v>327</v>
      </c>
      <c r="CP5" s="47">
        <v>3128507570</v>
      </c>
      <c r="CQ5" s="47" t="s">
        <v>439</v>
      </c>
      <c r="CR5" s="47" t="s">
        <v>440</v>
      </c>
      <c r="CS5" s="47"/>
      <c r="CT5" s="47"/>
      <c r="CU5" s="47"/>
      <c r="CV5" s="47"/>
      <c r="CW5" s="45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 t="s">
        <v>258</v>
      </c>
      <c r="DN5" s="56">
        <v>8258353</v>
      </c>
      <c r="DO5" s="47" t="s">
        <v>259</v>
      </c>
      <c r="DP5" s="47" t="s">
        <v>512</v>
      </c>
      <c r="DQ5" s="61">
        <v>1</v>
      </c>
      <c r="DR5" s="47" t="s">
        <v>533</v>
      </c>
      <c r="DS5" s="47" t="s">
        <v>534</v>
      </c>
      <c r="DT5" s="47">
        <v>3127575731</v>
      </c>
      <c r="DU5" s="47"/>
      <c r="DV5" s="47" t="s">
        <v>564</v>
      </c>
      <c r="DW5" s="47" t="s">
        <v>627</v>
      </c>
      <c r="DX5" s="47" t="s">
        <v>313</v>
      </c>
      <c r="DY5" s="45" t="s">
        <v>714</v>
      </c>
      <c r="DZ5" s="47" t="s">
        <v>583</v>
      </c>
      <c r="EA5" s="47">
        <v>71311720</v>
      </c>
      <c r="EB5" s="47" t="s">
        <v>584</v>
      </c>
      <c r="EC5" s="47" t="s">
        <v>585</v>
      </c>
      <c r="ED5" s="47" t="s">
        <v>586</v>
      </c>
      <c r="EE5" s="47">
        <v>46229426494</v>
      </c>
      <c r="EF5" s="56" t="s">
        <v>635</v>
      </c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5"/>
      <c r="ER5" s="47"/>
      <c r="ES5" s="47"/>
      <c r="ET5" s="47"/>
      <c r="EU5" s="47"/>
      <c r="EV5" s="47"/>
      <c r="EW5" s="47"/>
      <c r="EX5" s="56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5"/>
      <c r="FJ5" s="47"/>
      <c r="FK5" s="47"/>
      <c r="FL5" s="47"/>
      <c r="FM5" s="47"/>
      <c r="FN5" s="47"/>
      <c r="FO5" s="47"/>
      <c r="FP5" s="56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</row>
    <row r="6" spans="1:258" ht="18" customHeight="1">
      <c r="A6" s="45">
        <v>3</v>
      </c>
      <c r="B6" s="45"/>
      <c r="C6" s="46">
        <v>101537</v>
      </c>
      <c r="D6" s="46" t="s">
        <v>668</v>
      </c>
      <c r="E6" s="46">
        <v>103115</v>
      </c>
      <c r="F6" s="45" t="s">
        <v>666</v>
      </c>
      <c r="G6" s="45" t="s">
        <v>667</v>
      </c>
      <c r="H6" s="45" t="s">
        <v>718</v>
      </c>
      <c r="I6" s="45"/>
      <c r="J6" s="45"/>
      <c r="K6" s="45" t="s">
        <v>668</v>
      </c>
      <c r="L6" s="45" t="s">
        <v>668</v>
      </c>
      <c r="M6" s="45" t="s">
        <v>668</v>
      </c>
      <c r="N6" s="45" t="s">
        <v>728</v>
      </c>
      <c r="O6" s="45"/>
      <c r="P6" s="47" t="s">
        <v>243</v>
      </c>
      <c r="Q6" s="45" t="s">
        <v>247</v>
      </c>
      <c r="R6" s="45">
        <v>10084554</v>
      </c>
      <c r="S6" s="47" t="s">
        <v>248</v>
      </c>
      <c r="T6" s="45" t="s">
        <v>668</v>
      </c>
      <c r="U6" s="45" t="s">
        <v>668</v>
      </c>
      <c r="V6" s="48">
        <v>45566</v>
      </c>
      <c r="W6" s="45"/>
      <c r="X6" s="45"/>
      <c r="Y6" s="45"/>
      <c r="Z6" s="47" t="s">
        <v>253</v>
      </c>
      <c r="AA6" s="47"/>
      <c r="AB6" s="47" t="s">
        <v>256</v>
      </c>
      <c r="AC6" s="45"/>
      <c r="AD6" s="45"/>
      <c r="AE6" s="47" t="s">
        <v>271</v>
      </c>
      <c r="AF6" s="49">
        <v>4546320</v>
      </c>
      <c r="AG6" s="49">
        <v>0</v>
      </c>
      <c r="AH6" s="49">
        <v>0</v>
      </c>
      <c r="AI6" s="12">
        <v>3.5000000000000003E-2</v>
      </c>
      <c r="AJ6" s="49">
        <v>0</v>
      </c>
      <c r="AK6" s="49">
        <v>0</v>
      </c>
      <c r="AL6" s="49">
        <v>4546320</v>
      </c>
      <c r="AM6" s="50" t="s">
        <v>304</v>
      </c>
      <c r="AN6" s="45" t="s">
        <v>669</v>
      </c>
      <c r="AO6" s="51" t="s">
        <v>308</v>
      </c>
      <c r="AP6" s="52">
        <v>0.08</v>
      </c>
      <c r="AQ6" s="53" t="s">
        <v>310</v>
      </c>
      <c r="AR6" s="49">
        <v>363706</v>
      </c>
      <c r="AS6" s="49">
        <v>0</v>
      </c>
      <c r="AT6" s="49">
        <v>0</v>
      </c>
      <c r="AU6" s="54">
        <v>1.5699999999999999E-2</v>
      </c>
      <c r="AV6" s="49">
        <v>104565</v>
      </c>
      <c r="AW6" s="54">
        <f t="shared" si="0"/>
        <v>6.4299999999999996E-2</v>
      </c>
      <c r="AX6" s="13">
        <f t="shared" si="1"/>
        <v>292328.37599999999</v>
      </c>
      <c r="AY6" s="49">
        <v>0</v>
      </c>
      <c r="AZ6" s="47" t="s">
        <v>304</v>
      </c>
      <c r="BA6" s="49">
        <v>0</v>
      </c>
      <c r="BB6" s="49">
        <v>0</v>
      </c>
      <c r="BC6" s="47" t="s">
        <v>311</v>
      </c>
      <c r="BD6" s="62" t="s">
        <v>315</v>
      </c>
      <c r="BE6" s="47" t="s">
        <v>316</v>
      </c>
      <c r="BF6" s="45" t="s">
        <v>713</v>
      </c>
      <c r="BG6" s="45"/>
      <c r="BH6" s="45"/>
      <c r="BI6" s="45"/>
      <c r="BJ6" s="56" t="s">
        <v>333</v>
      </c>
      <c r="BK6" s="57" t="s">
        <v>345</v>
      </c>
      <c r="BL6" s="47"/>
      <c r="BM6" s="47" t="s">
        <v>363</v>
      </c>
      <c r="BN6" s="56">
        <v>3106213893</v>
      </c>
      <c r="BO6" s="62" t="s">
        <v>315</v>
      </c>
      <c r="BP6" s="47" t="s">
        <v>316</v>
      </c>
      <c r="BQ6" s="45" t="s">
        <v>629</v>
      </c>
      <c r="BR6" s="47" t="s">
        <v>380</v>
      </c>
      <c r="BS6" s="58">
        <v>43040</v>
      </c>
      <c r="BT6" s="64">
        <v>45596</v>
      </c>
      <c r="BU6" s="45" t="s">
        <v>631</v>
      </c>
      <c r="BV6" s="64">
        <v>45596</v>
      </c>
      <c r="BW6" s="60">
        <v>45566</v>
      </c>
      <c r="BX6" s="60">
        <v>45566</v>
      </c>
      <c r="BY6" s="47" t="s">
        <v>258</v>
      </c>
      <c r="BZ6" s="47" t="s">
        <v>259</v>
      </c>
      <c r="CA6" s="47">
        <v>71711158</v>
      </c>
      <c r="CB6" s="47" t="s">
        <v>384</v>
      </c>
      <c r="CC6" s="45" t="s">
        <v>714</v>
      </c>
      <c r="CD6" s="47" t="s">
        <v>408</v>
      </c>
      <c r="CE6" s="47" t="s">
        <v>313</v>
      </c>
      <c r="CF6" s="47">
        <v>3108919334</v>
      </c>
      <c r="CG6" s="47" t="s">
        <v>409</v>
      </c>
      <c r="CH6" s="47" t="s">
        <v>410</v>
      </c>
      <c r="CI6" s="47" t="s">
        <v>258</v>
      </c>
      <c r="CJ6" s="47" t="s">
        <v>385</v>
      </c>
      <c r="CK6" s="47">
        <v>43731086</v>
      </c>
      <c r="CL6" s="47" t="s">
        <v>449</v>
      </c>
      <c r="CM6" s="45" t="s">
        <v>715</v>
      </c>
      <c r="CN6" s="65" t="s">
        <v>691</v>
      </c>
      <c r="CO6" s="47" t="s">
        <v>327</v>
      </c>
      <c r="CP6" s="47">
        <v>3184413868</v>
      </c>
      <c r="CQ6" s="47" t="s">
        <v>466</v>
      </c>
      <c r="CR6" s="47" t="s">
        <v>467</v>
      </c>
      <c r="CS6" s="47" t="s">
        <v>258</v>
      </c>
      <c r="CT6" s="47" t="s">
        <v>259</v>
      </c>
      <c r="CU6" s="47">
        <v>1036838012</v>
      </c>
      <c r="CV6" s="47" t="s">
        <v>468</v>
      </c>
      <c r="CW6" s="45" t="s">
        <v>714</v>
      </c>
      <c r="CX6" s="65" t="s">
        <v>692</v>
      </c>
      <c r="CY6" s="47" t="s">
        <v>313</v>
      </c>
      <c r="CZ6" s="47">
        <v>3014395775</v>
      </c>
      <c r="DA6" s="47" t="s">
        <v>498</v>
      </c>
      <c r="DB6" s="47" t="s">
        <v>499</v>
      </c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 t="s">
        <v>258</v>
      </c>
      <c r="DN6" s="56">
        <v>8272204</v>
      </c>
      <c r="DO6" s="47" t="s">
        <v>259</v>
      </c>
      <c r="DP6" s="47" t="s">
        <v>515</v>
      </c>
      <c r="DQ6" s="61">
        <v>1</v>
      </c>
      <c r="DR6" s="47" t="s">
        <v>537</v>
      </c>
      <c r="DS6" s="47" t="s">
        <v>538</v>
      </c>
      <c r="DT6" s="47">
        <v>3136438939</v>
      </c>
      <c r="DU6" s="47"/>
      <c r="DV6" s="47" t="s">
        <v>568</v>
      </c>
      <c r="DW6" s="47" t="s">
        <v>627</v>
      </c>
      <c r="DX6" s="47" t="s">
        <v>316</v>
      </c>
      <c r="DY6" s="45" t="s">
        <v>713</v>
      </c>
      <c r="DZ6" s="47" t="s">
        <v>587</v>
      </c>
      <c r="EA6" s="47">
        <v>70877031</v>
      </c>
      <c r="EB6" s="47" t="s">
        <v>584</v>
      </c>
      <c r="EC6" s="47" t="s">
        <v>585</v>
      </c>
      <c r="ED6" s="47" t="s">
        <v>586</v>
      </c>
      <c r="EE6" s="66">
        <v>10070022329</v>
      </c>
      <c r="EF6" s="56" t="s">
        <v>635</v>
      </c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5"/>
      <c r="ER6" s="47"/>
      <c r="ES6" s="47"/>
      <c r="ET6" s="47"/>
      <c r="EU6" s="47"/>
      <c r="EV6" s="47"/>
      <c r="EW6" s="47"/>
      <c r="EX6" s="56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5"/>
      <c r="FJ6" s="47"/>
      <c r="FK6" s="47"/>
      <c r="FL6" s="47"/>
      <c r="FM6" s="47"/>
      <c r="FN6" s="47"/>
      <c r="FO6" s="47"/>
      <c r="FP6" s="56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</row>
    <row r="7" spans="1:258" ht="18" customHeight="1">
      <c r="A7" s="45">
        <v>8</v>
      </c>
      <c r="B7" s="45"/>
      <c r="C7" s="46">
        <v>101542</v>
      </c>
      <c r="D7" s="46" t="s">
        <v>668</v>
      </c>
      <c r="E7" s="46">
        <v>103120</v>
      </c>
      <c r="F7" s="45" t="s">
        <v>666</v>
      </c>
      <c r="G7" s="45" t="s">
        <v>667</v>
      </c>
      <c r="H7" s="45" t="s">
        <v>718</v>
      </c>
      <c r="I7" s="45"/>
      <c r="J7" s="45"/>
      <c r="K7" s="45" t="s">
        <v>668</v>
      </c>
      <c r="L7" s="45" t="s">
        <v>727</v>
      </c>
      <c r="M7" s="45" t="s">
        <v>668</v>
      </c>
      <c r="N7" s="45" t="s">
        <v>728</v>
      </c>
      <c r="O7" s="45"/>
      <c r="P7" s="47" t="s">
        <v>244</v>
      </c>
      <c r="Q7" s="45" t="s">
        <v>247</v>
      </c>
      <c r="R7" s="45">
        <v>10084559</v>
      </c>
      <c r="S7" s="47" t="s">
        <v>248</v>
      </c>
      <c r="T7" s="45" t="s">
        <v>668</v>
      </c>
      <c r="U7" s="45" t="s">
        <v>668</v>
      </c>
      <c r="V7" s="48">
        <v>45566</v>
      </c>
      <c r="W7" s="45"/>
      <c r="X7" s="45"/>
      <c r="Y7" s="45"/>
      <c r="Z7" s="47" t="s">
        <v>258</v>
      </c>
      <c r="AA7" s="47" t="s">
        <v>259</v>
      </c>
      <c r="AB7" s="47">
        <v>1152188917</v>
      </c>
      <c r="AC7" s="45" t="s">
        <v>289</v>
      </c>
      <c r="AD7" s="45" t="s">
        <v>291</v>
      </c>
      <c r="AE7" s="47" t="s">
        <v>275</v>
      </c>
      <c r="AF7" s="49">
        <v>10269173</v>
      </c>
      <c r="AG7" s="11">
        <v>0.19</v>
      </c>
      <c r="AH7" s="49">
        <v>0</v>
      </c>
      <c r="AI7" s="12">
        <v>3.5000000000000003E-2</v>
      </c>
      <c r="AJ7" s="49">
        <v>0</v>
      </c>
      <c r="AK7" s="49">
        <v>0</v>
      </c>
      <c r="AL7" s="49">
        <v>10269173</v>
      </c>
      <c r="AM7" s="50" t="s">
        <v>304</v>
      </c>
      <c r="AN7" s="45" t="s">
        <v>669</v>
      </c>
      <c r="AO7" s="51" t="s">
        <v>308</v>
      </c>
      <c r="AP7" s="52">
        <v>0.08</v>
      </c>
      <c r="AQ7" s="53">
        <v>0</v>
      </c>
      <c r="AR7" s="49">
        <v>821534</v>
      </c>
      <c r="AS7" s="49">
        <v>0</v>
      </c>
      <c r="AT7" s="49">
        <v>0</v>
      </c>
      <c r="AU7" s="54">
        <v>1.5699999999999999E-2</v>
      </c>
      <c r="AV7" s="49">
        <v>154469</v>
      </c>
      <c r="AW7" s="54">
        <f t="shared" si="0"/>
        <v>6.4299999999999996E-2</v>
      </c>
      <c r="AX7" s="13">
        <f t="shared" si="1"/>
        <v>660307.82389999996</v>
      </c>
      <c r="AY7" s="49" t="s">
        <v>630</v>
      </c>
      <c r="AZ7" s="47" t="s">
        <v>304</v>
      </c>
      <c r="BA7" s="49">
        <v>0</v>
      </c>
      <c r="BB7" s="49">
        <v>0</v>
      </c>
      <c r="BC7" s="47" t="s">
        <v>311</v>
      </c>
      <c r="BD7" s="55" t="s">
        <v>321</v>
      </c>
      <c r="BE7" s="47" t="s">
        <v>313</v>
      </c>
      <c r="BF7" s="45" t="s">
        <v>714</v>
      </c>
      <c r="BG7" s="45"/>
      <c r="BH7" s="45"/>
      <c r="BI7" s="45"/>
      <c r="BJ7" s="56" t="s">
        <v>335</v>
      </c>
      <c r="BK7" s="14" t="s">
        <v>700</v>
      </c>
      <c r="BL7" s="47" t="s">
        <v>350</v>
      </c>
      <c r="BM7" s="47" t="s">
        <v>367</v>
      </c>
      <c r="BN7" s="56">
        <v>3146385741</v>
      </c>
      <c r="BO7" s="55" t="s">
        <v>321</v>
      </c>
      <c r="BP7" s="47" t="s">
        <v>313</v>
      </c>
      <c r="BQ7" s="45" t="s">
        <v>627</v>
      </c>
      <c r="BR7" s="47" t="s">
        <v>378</v>
      </c>
      <c r="BS7" s="58">
        <v>44166</v>
      </c>
      <c r="BT7" s="64">
        <v>45626</v>
      </c>
      <c r="BU7" s="45" t="s">
        <v>631</v>
      </c>
      <c r="BV7" s="64">
        <v>45626</v>
      </c>
      <c r="BW7" s="60">
        <v>45566</v>
      </c>
      <c r="BX7" s="60">
        <v>45566</v>
      </c>
      <c r="BY7" s="47" t="s">
        <v>258</v>
      </c>
      <c r="BZ7" s="47" t="s">
        <v>385</v>
      </c>
      <c r="CA7" s="47">
        <v>43254444</v>
      </c>
      <c r="CB7" s="47" t="s">
        <v>390</v>
      </c>
      <c r="CC7" s="45" t="s">
        <v>714</v>
      </c>
      <c r="CD7" s="47" t="s">
        <v>420</v>
      </c>
      <c r="CE7" s="47" t="s">
        <v>313</v>
      </c>
      <c r="CF7" s="47">
        <v>3216484870</v>
      </c>
      <c r="CG7" s="47" t="s">
        <v>421</v>
      </c>
      <c r="CH7" s="47" t="s">
        <v>422</v>
      </c>
      <c r="CI7" s="47" t="s">
        <v>258</v>
      </c>
      <c r="CJ7" s="47" t="s">
        <v>259</v>
      </c>
      <c r="CK7" s="47">
        <v>15317191</v>
      </c>
      <c r="CL7" s="47" t="s">
        <v>453</v>
      </c>
      <c r="CM7" s="45" t="s">
        <v>714</v>
      </c>
      <c r="CN7" s="47" t="s">
        <v>701</v>
      </c>
      <c r="CO7" s="47" t="s">
        <v>313</v>
      </c>
      <c r="CP7" s="47">
        <v>3108373813</v>
      </c>
      <c r="CQ7" s="47" t="s">
        <v>472</v>
      </c>
      <c r="CR7" s="47" t="s">
        <v>473</v>
      </c>
      <c r="CS7" s="47" t="s">
        <v>258</v>
      </c>
      <c r="CT7" s="47" t="s">
        <v>259</v>
      </c>
      <c r="CU7" s="47">
        <v>1152187008</v>
      </c>
      <c r="CV7" s="47" t="s">
        <v>474</v>
      </c>
      <c r="CW7" s="45" t="s">
        <v>714</v>
      </c>
      <c r="CX7" s="47" t="s">
        <v>500</v>
      </c>
      <c r="CY7" s="47" t="s">
        <v>313</v>
      </c>
      <c r="CZ7" s="47">
        <v>3004876986</v>
      </c>
      <c r="DA7" s="47" t="s">
        <v>501</v>
      </c>
      <c r="DB7" s="15" t="s">
        <v>702</v>
      </c>
      <c r="DC7" s="47" t="s">
        <v>258</v>
      </c>
      <c r="DD7" s="47">
        <v>3396774</v>
      </c>
      <c r="DE7" s="47" t="s">
        <v>259</v>
      </c>
      <c r="DF7" s="47" t="s">
        <v>502</v>
      </c>
      <c r="DG7" s="47" t="s">
        <v>716</v>
      </c>
      <c r="DH7" s="47" t="s">
        <v>508</v>
      </c>
      <c r="DI7" s="47" t="s">
        <v>447</v>
      </c>
      <c r="DJ7" s="47">
        <v>3218288341</v>
      </c>
      <c r="DK7" s="47" t="s">
        <v>509</v>
      </c>
      <c r="DL7" s="15" t="s">
        <v>703</v>
      </c>
      <c r="DM7" s="47" t="s">
        <v>258</v>
      </c>
      <c r="DN7" s="56">
        <v>8276502</v>
      </c>
      <c r="DO7" s="47" t="s">
        <v>259</v>
      </c>
      <c r="DP7" s="47" t="s">
        <v>521</v>
      </c>
      <c r="DQ7" s="61">
        <v>0.5</v>
      </c>
      <c r="DR7" s="47" t="s">
        <v>546</v>
      </c>
      <c r="DS7" s="47" t="s">
        <v>547</v>
      </c>
      <c r="DT7" s="47">
        <v>3006523242</v>
      </c>
      <c r="DU7" s="47">
        <v>3014633839</v>
      </c>
      <c r="DV7" s="47" t="s">
        <v>573</v>
      </c>
      <c r="DW7" s="47" t="s">
        <v>629</v>
      </c>
      <c r="DX7" s="47" t="s">
        <v>313</v>
      </c>
      <c r="DY7" s="45" t="s">
        <v>714</v>
      </c>
      <c r="DZ7" s="47" t="s">
        <v>521</v>
      </c>
      <c r="EA7" s="47">
        <v>8276502</v>
      </c>
      <c r="EB7" s="47" t="s">
        <v>584</v>
      </c>
      <c r="EC7" s="47" t="s">
        <v>585</v>
      </c>
      <c r="ED7" s="47" t="s">
        <v>586</v>
      </c>
      <c r="EE7" s="47">
        <v>10155852133</v>
      </c>
      <c r="EF7" s="56" t="s">
        <v>635</v>
      </c>
      <c r="EG7" s="47" t="s">
        <v>601</v>
      </c>
      <c r="EH7" s="47" t="s">
        <v>258</v>
      </c>
      <c r="EI7" s="47" t="s">
        <v>385</v>
      </c>
      <c r="EJ7" s="47">
        <v>1017128867</v>
      </c>
      <c r="EK7" s="61">
        <v>0.25</v>
      </c>
      <c r="EL7" s="47" t="s">
        <v>607</v>
      </c>
      <c r="EM7" s="47">
        <v>3014033839</v>
      </c>
      <c r="EN7" s="47" t="s">
        <v>573</v>
      </c>
      <c r="EO7" s="47"/>
      <c r="EP7" s="47" t="s">
        <v>313</v>
      </c>
      <c r="EQ7" s="45" t="s">
        <v>714</v>
      </c>
      <c r="ER7" s="47" t="s">
        <v>521</v>
      </c>
      <c r="ES7" s="47">
        <v>8276502</v>
      </c>
      <c r="ET7" s="47" t="s">
        <v>584</v>
      </c>
      <c r="EU7" s="47" t="s">
        <v>585</v>
      </c>
      <c r="EV7" s="47" t="s">
        <v>586</v>
      </c>
      <c r="EW7" s="47">
        <v>10155852133</v>
      </c>
      <c r="EX7" s="56" t="s">
        <v>635</v>
      </c>
      <c r="EY7" s="47" t="s">
        <v>619</v>
      </c>
      <c r="EZ7" s="47" t="s">
        <v>258</v>
      </c>
      <c r="FA7" s="47" t="s">
        <v>385</v>
      </c>
      <c r="FB7" s="47">
        <v>32449203</v>
      </c>
      <c r="FC7" s="61">
        <v>0.25</v>
      </c>
      <c r="FD7" s="47" t="s">
        <v>622</v>
      </c>
      <c r="FE7" s="47">
        <v>3003926825</v>
      </c>
      <c r="FF7" s="47" t="s">
        <v>573</v>
      </c>
      <c r="FG7" s="47"/>
      <c r="FH7" s="47" t="s">
        <v>313</v>
      </c>
      <c r="FI7" s="45" t="s">
        <v>714</v>
      </c>
      <c r="FJ7" s="47" t="s">
        <v>521</v>
      </c>
      <c r="FK7" s="47">
        <v>8276502</v>
      </c>
      <c r="FL7" s="47" t="s">
        <v>584</v>
      </c>
      <c r="FM7" s="47" t="s">
        <v>585</v>
      </c>
      <c r="FN7" s="47" t="s">
        <v>586</v>
      </c>
      <c r="FO7" s="47">
        <v>10155852133</v>
      </c>
      <c r="FP7" s="56" t="s">
        <v>635</v>
      </c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</row>
    <row r="8" spans="1:258" ht="18" customHeight="1">
      <c r="A8" s="45">
        <v>7</v>
      </c>
      <c r="B8" s="45"/>
      <c r="C8" s="46">
        <v>101541</v>
      </c>
      <c r="D8" s="46" t="s">
        <v>726</v>
      </c>
      <c r="E8" s="46">
        <v>103119</v>
      </c>
      <c r="F8" s="45" t="s">
        <v>666</v>
      </c>
      <c r="G8" s="45" t="s">
        <v>667</v>
      </c>
      <c r="H8" s="45" t="s">
        <v>718</v>
      </c>
      <c r="I8" s="45"/>
      <c r="J8" s="45"/>
      <c r="K8" s="45" t="s">
        <v>668</v>
      </c>
      <c r="L8" s="45" t="s">
        <v>668</v>
      </c>
      <c r="M8" s="45" t="s">
        <v>668</v>
      </c>
      <c r="N8" s="45" t="s">
        <v>728</v>
      </c>
      <c r="O8" s="45"/>
      <c r="P8" s="47" t="s">
        <v>243</v>
      </c>
      <c r="Q8" s="45" t="s">
        <v>247</v>
      </c>
      <c r="R8" s="45">
        <v>10084558</v>
      </c>
      <c r="S8" s="47" t="s">
        <v>249</v>
      </c>
      <c r="T8" s="45" t="s">
        <v>668</v>
      </c>
      <c r="U8" s="45" t="s">
        <v>668</v>
      </c>
      <c r="V8" s="48">
        <v>45566</v>
      </c>
      <c r="W8" s="45"/>
      <c r="X8" s="45"/>
      <c r="Y8" s="45"/>
      <c r="Z8" s="47" t="s">
        <v>253</v>
      </c>
      <c r="AA8" s="47"/>
      <c r="AB8" s="47" t="s">
        <v>260</v>
      </c>
      <c r="AC8" s="45"/>
      <c r="AD8" s="45"/>
      <c r="AE8" s="47" t="s">
        <v>274</v>
      </c>
      <c r="AF8" s="49">
        <v>1259126</v>
      </c>
      <c r="AG8" s="49">
        <v>0</v>
      </c>
      <c r="AH8" s="49">
        <v>0</v>
      </c>
      <c r="AI8" s="49">
        <v>0</v>
      </c>
      <c r="AJ8" s="49">
        <v>0</v>
      </c>
      <c r="AK8" s="49">
        <v>0</v>
      </c>
      <c r="AL8" s="49">
        <v>1259126</v>
      </c>
      <c r="AM8" s="50" t="s">
        <v>304</v>
      </c>
      <c r="AN8" s="45" t="s">
        <v>669</v>
      </c>
      <c r="AO8" s="67">
        <v>0.1</v>
      </c>
      <c r="AP8" s="52">
        <v>0.1</v>
      </c>
      <c r="AQ8" s="53">
        <v>0</v>
      </c>
      <c r="AR8" s="49">
        <v>125913</v>
      </c>
      <c r="AS8" s="49">
        <v>0</v>
      </c>
      <c r="AT8" s="49">
        <v>0</v>
      </c>
      <c r="AU8" s="54">
        <v>1.5699999999999999E-2</v>
      </c>
      <c r="AV8" s="49">
        <v>28960</v>
      </c>
      <c r="AW8" s="54">
        <f t="shared" si="0"/>
        <v>8.4300000000000014E-2</v>
      </c>
      <c r="AX8" s="13">
        <f t="shared" si="1"/>
        <v>106144.32180000002</v>
      </c>
      <c r="AY8" s="49" t="s">
        <v>630</v>
      </c>
      <c r="AZ8" s="47" t="s">
        <v>304</v>
      </c>
      <c r="BA8" s="49">
        <v>0</v>
      </c>
      <c r="BB8" s="49">
        <v>0</v>
      </c>
      <c r="BC8" s="47" t="s">
        <v>311</v>
      </c>
      <c r="BD8" s="68" t="s">
        <v>641</v>
      </c>
      <c r="BE8" s="47" t="s">
        <v>313</v>
      </c>
      <c r="BF8" s="45" t="s">
        <v>714</v>
      </c>
      <c r="BG8" s="45"/>
      <c r="BH8" s="45"/>
      <c r="BI8" s="45"/>
      <c r="BJ8" s="56"/>
      <c r="BK8" s="15" t="s">
        <v>419</v>
      </c>
      <c r="BL8" s="47" t="s">
        <v>349</v>
      </c>
      <c r="BM8" s="47" t="s">
        <v>365</v>
      </c>
      <c r="BN8" s="56" t="s">
        <v>366</v>
      </c>
      <c r="BO8" s="68" t="s">
        <v>641</v>
      </c>
      <c r="BP8" s="47" t="s">
        <v>313</v>
      </c>
      <c r="BQ8" s="45" t="s">
        <v>629</v>
      </c>
      <c r="BR8" s="47" t="s">
        <v>381</v>
      </c>
      <c r="BS8" s="58">
        <v>43466</v>
      </c>
      <c r="BT8" s="64">
        <v>45657</v>
      </c>
      <c r="BU8" s="45" t="s">
        <v>631</v>
      </c>
      <c r="BV8" s="64">
        <v>45657</v>
      </c>
      <c r="BW8" s="60">
        <v>45566</v>
      </c>
      <c r="BX8" s="60">
        <v>45566</v>
      </c>
      <c r="BY8" s="47" t="s">
        <v>258</v>
      </c>
      <c r="BZ8" s="47" t="s">
        <v>259</v>
      </c>
      <c r="CA8" s="47">
        <v>71647663</v>
      </c>
      <c r="CB8" s="47" t="s">
        <v>389</v>
      </c>
      <c r="CC8" s="45" t="s">
        <v>714</v>
      </c>
      <c r="CD8" s="47" t="s">
        <v>417</v>
      </c>
      <c r="CE8" s="47" t="s">
        <v>313</v>
      </c>
      <c r="CF8" s="47">
        <v>3007764294</v>
      </c>
      <c r="CG8" s="47" t="s">
        <v>418</v>
      </c>
      <c r="CH8" s="47" t="s">
        <v>419</v>
      </c>
      <c r="CI8" s="47" t="s">
        <v>258</v>
      </c>
      <c r="CJ8" s="47" t="s">
        <v>385</v>
      </c>
      <c r="CK8" s="47">
        <v>21812936</v>
      </c>
      <c r="CL8" s="47" t="s">
        <v>452</v>
      </c>
      <c r="CM8" s="45" t="s">
        <v>714</v>
      </c>
      <c r="CN8" s="47" t="s">
        <v>695</v>
      </c>
      <c r="CO8" s="47" t="s">
        <v>313</v>
      </c>
      <c r="CP8" s="47">
        <v>3143661860</v>
      </c>
      <c r="CQ8" s="47" t="s">
        <v>365</v>
      </c>
      <c r="CR8" s="47" t="s">
        <v>471</v>
      </c>
      <c r="CS8" s="47"/>
      <c r="CT8" s="47"/>
      <c r="CU8" s="47"/>
      <c r="CV8" s="47"/>
      <c r="CW8" s="45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 t="s">
        <v>258</v>
      </c>
      <c r="DN8" s="56">
        <v>32144471</v>
      </c>
      <c r="DO8" s="47" t="s">
        <v>385</v>
      </c>
      <c r="DP8" s="47" t="s">
        <v>520</v>
      </c>
      <c r="DQ8" s="61">
        <v>1</v>
      </c>
      <c r="DR8" s="47" t="s">
        <v>544</v>
      </c>
      <c r="DS8" s="47" t="s">
        <v>545</v>
      </c>
      <c r="DT8" s="47">
        <v>3046054577</v>
      </c>
      <c r="DU8" s="47"/>
      <c r="DV8" s="47" t="s">
        <v>572</v>
      </c>
      <c r="DW8" s="47" t="s">
        <v>565</v>
      </c>
      <c r="DX8" s="47" t="s">
        <v>313</v>
      </c>
      <c r="DY8" s="45" t="s">
        <v>714</v>
      </c>
      <c r="DZ8" s="47" t="s">
        <v>590</v>
      </c>
      <c r="EA8" s="47">
        <v>32515670</v>
      </c>
      <c r="EB8" s="47" t="s">
        <v>584</v>
      </c>
      <c r="EC8" s="47" t="s">
        <v>585</v>
      </c>
      <c r="ED8" s="47" t="s">
        <v>591</v>
      </c>
      <c r="EE8" s="47">
        <v>951567006</v>
      </c>
      <c r="EF8" s="56" t="s">
        <v>635</v>
      </c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5"/>
      <c r="ER8" s="47"/>
      <c r="ES8" s="47"/>
      <c r="ET8" s="47"/>
      <c r="EU8" s="47"/>
      <c r="EV8" s="47"/>
      <c r="EW8" s="47"/>
      <c r="EX8" s="56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5"/>
      <c r="FJ8" s="47"/>
      <c r="FK8" s="47"/>
      <c r="FL8" s="47"/>
      <c r="FM8" s="47"/>
      <c r="FN8" s="47"/>
      <c r="FO8" s="47"/>
      <c r="FP8" s="56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</row>
    <row r="9" spans="1:258" ht="18" customHeight="1">
      <c r="A9" s="45">
        <v>12</v>
      </c>
      <c r="B9" s="45"/>
      <c r="C9" s="46">
        <v>101546</v>
      </c>
      <c r="D9" s="46" t="s">
        <v>722</v>
      </c>
      <c r="E9" s="46">
        <v>103124</v>
      </c>
      <c r="F9" s="45" t="s">
        <v>666</v>
      </c>
      <c r="G9" s="45" t="s">
        <v>667</v>
      </c>
      <c r="H9" s="45" t="s">
        <v>718</v>
      </c>
      <c r="I9" s="45"/>
      <c r="J9" s="45"/>
      <c r="K9" s="45" t="s">
        <v>668</v>
      </c>
      <c r="L9" s="45" t="s">
        <v>668</v>
      </c>
      <c r="M9" s="45" t="s">
        <v>668</v>
      </c>
      <c r="N9" s="45" t="s">
        <v>728</v>
      </c>
      <c r="O9" s="45"/>
      <c r="P9" s="47" t="s">
        <v>244</v>
      </c>
      <c r="Q9" s="45" t="s">
        <v>247</v>
      </c>
      <c r="R9" s="45">
        <v>10084563</v>
      </c>
      <c r="S9" s="47" t="s">
        <v>249</v>
      </c>
      <c r="T9" s="45" t="s">
        <v>668</v>
      </c>
      <c r="U9" s="45" t="s">
        <v>668</v>
      </c>
      <c r="V9" s="48">
        <v>45566</v>
      </c>
      <c r="W9" s="45"/>
      <c r="X9" s="45"/>
      <c r="Y9" s="45"/>
      <c r="Z9" s="47" t="s">
        <v>640</v>
      </c>
      <c r="AA9" s="47" t="s">
        <v>262</v>
      </c>
      <c r="AB9" s="47">
        <v>1140423481</v>
      </c>
      <c r="AC9" s="45" t="s">
        <v>298</v>
      </c>
      <c r="AD9" s="45" t="s">
        <v>297</v>
      </c>
      <c r="AE9" s="47" t="s">
        <v>279</v>
      </c>
      <c r="AF9" s="49">
        <v>1149500</v>
      </c>
      <c r="AG9" s="49">
        <v>0</v>
      </c>
      <c r="AH9" s="49">
        <v>0</v>
      </c>
      <c r="AI9" s="49">
        <v>0</v>
      </c>
      <c r="AJ9" s="49">
        <v>0</v>
      </c>
      <c r="AK9" s="49">
        <v>0</v>
      </c>
      <c r="AL9" s="49">
        <v>1149500</v>
      </c>
      <c r="AM9" s="50" t="s">
        <v>304</v>
      </c>
      <c r="AN9" s="45"/>
      <c r="AO9" s="67">
        <v>0.1</v>
      </c>
      <c r="AP9" s="52">
        <v>0.1</v>
      </c>
      <c r="AQ9" s="53" t="s">
        <v>310</v>
      </c>
      <c r="AR9" s="49">
        <v>114950</v>
      </c>
      <c r="AS9" s="49">
        <v>0</v>
      </c>
      <c r="AT9" s="49">
        <v>0</v>
      </c>
      <c r="AU9" s="54">
        <v>1.5699999999999999E-2</v>
      </c>
      <c r="AV9" s="49">
        <v>17291</v>
      </c>
      <c r="AW9" s="54">
        <f t="shared" si="0"/>
        <v>8.4300000000000014E-2</v>
      </c>
      <c r="AX9" s="13">
        <f t="shared" si="1"/>
        <v>96902.85000000002</v>
      </c>
      <c r="AY9" s="49" t="s">
        <v>630</v>
      </c>
      <c r="AZ9" s="47" t="s">
        <v>304</v>
      </c>
      <c r="BA9" s="49">
        <v>0</v>
      </c>
      <c r="BB9" s="49">
        <v>0</v>
      </c>
      <c r="BC9" s="47" t="s">
        <v>311</v>
      </c>
      <c r="BD9" s="55" t="s">
        <v>324</v>
      </c>
      <c r="BE9" s="47" t="s">
        <v>313</v>
      </c>
      <c r="BF9" s="45" t="s">
        <v>714</v>
      </c>
      <c r="BG9" s="45"/>
      <c r="BH9" s="45"/>
      <c r="BI9" s="45"/>
      <c r="BJ9" s="56"/>
      <c r="BK9" s="47" t="s">
        <v>353</v>
      </c>
      <c r="BL9" s="47"/>
      <c r="BM9" s="47"/>
      <c r="BN9" s="56">
        <v>3114373271</v>
      </c>
      <c r="BO9" s="47" t="s">
        <v>377</v>
      </c>
      <c r="BP9" s="47" t="s">
        <v>313</v>
      </c>
      <c r="BQ9" s="45" t="s">
        <v>627</v>
      </c>
      <c r="BR9" s="47" t="s">
        <v>382</v>
      </c>
      <c r="BS9" s="58">
        <v>44652</v>
      </c>
      <c r="BT9" s="59">
        <v>45747</v>
      </c>
      <c r="BU9" s="45" t="s">
        <v>631</v>
      </c>
      <c r="BV9" s="59">
        <v>45747</v>
      </c>
      <c r="BW9" s="60">
        <v>45566</v>
      </c>
      <c r="BX9" s="60">
        <v>45566</v>
      </c>
      <c r="BY9" s="47" t="s">
        <v>258</v>
      </c>
      <c r="BZ9" s="47" t="s">
        <v>259</v>
      </c>
      <c r="CA9" s="47">
        <v>70040653</v>
      </c>
      <c r="CB9" s="47" t="s">
        <v>394</v>
      </c>
      <c r="CC9" s="45" t="s">
        <v>714</v>
      </c>
      <c r="CD9" s="65" t="s">
        <v>690</v>
      </c>
      <c r="CE9" s="47" t="s">
        <v>313</v>
      </c>
      <c r="CF9" s="47">
        <v>3155125115</v>
      </c>
      <c r="CG9" s="47"/>
      <c r="CH9" s="47" t="s">
        <v>428</v>
      </c>
      <c r="CI9" s="47" t="s">
        <v>640</v>
      </c>
      <c r="CJ9" s="47" t="s">
        <v>262</v>
      </c>
      <c r="CK9" s="47">
        <v>1140423477</v>
      </c>
      <c r="CL9" s="47" t="s">
        <v>457</v>
      </c>
      <c r="CM9" s="45" t="s">
        <v>714</v>
      </c>
      <c r="CN9" s="47" t="s">
        <v>483</v>
      </c>
      <c r="CO9" s="47" t="s">
        <v>313</v>
      </c>
      <c r="CP9" s="47">
        <v>3502090670</v>
      </c>
      <c r="CQ9" s="47"/>
      <c r="CR9" s="47" t="s">
        <v>484</v>
      </c>
      <c r="CS9" s="47"/>
      <c r="CT9" s="47"/>
      <c r="CU9" s="47"/>
      <c r="CV9" s="47"/>
      <c r="CW9" s="45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 t="s">
        <v>258</v>
      </c>
      <c r="DN9" s="56">
        <v>32144471</v>
      </c>
      <c r="DO9" s="47" t="s">
        <v>385</v>
      </c>
      <c r="DP9" s="47" t="s">
        <v>520</v>
      </c>
      <c r="DQ9" s="61">
        <v>1</v>
      </c>
      <c r="DR9" s="47" t="s">
        <v>544</v>
      </c>
      <c r="DS9" s="47" t="s">
        <v>545</v>
      </c>
      <c r="DT9" s="47">
        <v>3046054577</v>
      </c>
      <c r="DU9" s="47"/>
      <c r="DV9" s="47" t="s">
        <v>572</v>
      </c>
      <c r="DW9" s="47" t="s">
        <v>565</v>
      </c>
      <c r="DX9" s="47" t="s">
        <v>313</v>
      </c>
      <c r="DY9" s="45" t="s">
        <v>714</v>
      </c>
      <c r="DZ9" s="47" t="s">
        <v>520</v>
      </c>
      <c r="EA9" s="47">
        <v>32144471</v>
      </c>
      <c r="EB9" s="47" t="s">
        <v>584</v>
      </c>
      <c r="EC9" s="47" t="s">
        <v>585</v>
      </c>
      <c r="ED9" s="47" t="s">
        <v>591</v>
      </c>
      <c r="EE9" s="47" t="s">
        <v>594</v>
      </c>
      <c r="EF9" s="56" t="s">
        <v>635</v>
      </c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5"/>
      <c r="ER9" s="47"/>
      <c r="ES9" s="47"/>
      <c r="ET9" s="47"/>
      <c r="EU9" s="47"/>
      <c r="EV9" s="47"/>
      <c r="EW9" s="47"/>
      <c r="EX9" s="56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5"/>
      <c r="FJ9" s="47"/>
      <c r="FK9" s="47"/>
      <c r="FL9" s="47"/>
      <c r="FM9" s="47"/>
      <c r="FN9" s="47"/>
      <c r="FO9" s="47"/>
      <c r="FP9" s="56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</row>
    <row r="10" spans="1:258" ht="18" customHeight="1">
      <c r="A10" s="45">
        <v>15</v>
      </c>
      <c r="B10" s="45"/>
      <c r="C10" s="46">
        <v>101549</v>
      </c>
      <c r="D10" s="46" t="s">
        <v>722</v>
      </c>
      <c r="E10" s="46">
        <v>103127</v>
      </c>
      <c r="F10" s="45" t="s">
        <v>666</v>
      </c>
      <c r="G10" s="45" t="s">
        <v>667</v>
      </c>
      <c r="H10" s="45" t="s">
        <v>718</v>
      </c>
      <c r="I10" s="45"/>
      <c r="J10" s="45"/>
      <c r="K10" s="45" t="s">
        <v>668</v>
      </c>
      <c r="L10" s="45" t="s">
        <v>668</v>
      </c>
      <c r="M10" s="45" t="s">
        <v>668</v>
      </c>
      <c r="N10" s="45" t="s">
        <v>728</v>
      </c>
      <c r="O10" s="45"/>
      <c r="P10" s="47" t="s">
        <v>244</v>
      </c>
      <c r="Q10" s="45" t="s">
        <v>247</v>
      </c>
      <c r="R10" s="45">
        <v>10084566</v>
      </c>
      <c r="S10" s="47" t="s">
        <v>250</v>
      </c>
      <c r="T10" s="45" t="s">
        <v>668</v>
      </c>
      <c r="U10" s="45" t="s">
        <v>668</v>
      </c>
      <c r="V10" s="48">
        <v>45566</v>
      </c>
      <c r="W10" s="45"/>
      <c r="X10" s="45"/>
      <c r="Y10" s="45"/>
      <c r="Z10" s="47" t="s">
        <v>640</v>
      </c>
      <c r="AA10" s="47" t="s">
        <v>262</v>
      </c>
      <c r="AB10" s="47">
        <v>1140421643</v>
      </c>
      <c r="AC10" s="45" t="s">
        <v>300</v>
      </c>
      <c r="AD10" s="45" t="s">
        <v>299</v>
      </c>
      <c r="AE10" s="47" t="s">
        <v>282</v>
      </c>
      <c r="AF10" s="49">
        <v>1400000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1400000</v>
      </c>
      <c r="AM10" s="50" t="s">
        <v>304</v>
      </c>
      <c r="AN10" s="45"/>
      <c r="AO10" s="67">
        <v>0.1</v>
      </c>
      <c r="AP10" s="52">
        <v>0.1</v>
      </c>
      <c r="AQ10" s="53" t="s">
        <v>310</v>
      </c>
      <c r="AR10" s="49">
        <v>140000</v>
      </c>
      <c r="AS10" s="49">
        <v>0</v>
      </c>
      <c r="AT10" s="49">
        <v>0</v>
      </c>
      <c r="AU10" s="54">
        <v>1.5699999999999999E-2</v>
      </c>
      <c r="AV10" s="49">
        <v>21059</v>
      </c>
      <c r="AW10" s="54">
        <f t="shared" si="0"/>
        <v>8.4300000000000014E-2</v>
      </c>
      <c r="AX10" s="13">
        <f t="shared" si="1"/>
        <v>118020.00000000001</v>
      </c>
      <c r="AY10" s="49" t="s">
        <v>630</v>
      </c>
      <c r="AZ10" s="47" t="s">
        <v>304</v>
      </c>
      <c r="BA10" s="49">
        <v>0</v>
      </c>
      <c r="BB10" s="49">
        <v>0</v>
      </c>
      <c r="BC10" s="47" t="s">
        <v>312</v>
      </c>
      <c r="BD10" s="69" t="s">
        <v>638</v>
      </c>
      <c r="BE10" s="47" t="s">
        <v>313</v>
      </c>
      <c r="BF10" s="45" t="s">
        <v>714</v>
      </c>
      <c r="BG10" s="45"/>
      <c r="BH10" s="45"/>
      <c r="BI10" s="45"/>
      <c r="BJ10" s="56" t="s">
        <v>339</v>
      </c>
      <c r="BK10" s="15" t="s">
        <v>678</v>
      </c>
      <c r="BL10" s="55" t="s">
        <v>356</v>
      </c>
      <c r="BM10" s="56" t="s">
        <v>371</v>
      </c>
      <c r="BN10" s="45">
        <v>3217779607</v>
      </c>
      <c r="BO10" s="69" t="s">
        <v>638</v>
      </c>
      <c r="BP10" s="47" t="s">
        <v>313</v>
      </c>
      <c r="BQ10" s="45" t="s">
        <v>627</v>
      </c>
      <c r="BR10" s="47" t="s">
        <v>381</v>
      </c>
      <c r="BS10" s="58">
        <v>45231</v>
      </c>
      <c r="BT10" s="64">
        <v>45596</v>
      </c>
      <c r="BU10" s="45" t="s">
        <v>631</v>
      </c>
      <c r="BV10" s="64">
        <v>45596</v>
      </c>
      <c r="BW10" s="60">
        <v>45566</v>
      </c>
      <c r="BX10" s="60">
        <v>45566</v>
      </c>
      <c r="BY10" s="47" t="s">
        <v>639</v>
      </c>
      <c r="BZ10" s="47" t="s">
        <v>262</v>
      </c>
      <c r="CA10" s="47">
        <v>1140423481</v>
      </c>
      <c r="CB10" s="47" t="s">
        <v>279</v>
      </c>
      <c r="CC10" s="45" t="s">
        <v>714</v>
      </c>
      <c r="CD10" s="47" t="s">
        <v>679</v>
      </c>
      <c r="CE10" s="47" t="s">
        <v>313</v>
      </c>
      <c r="CF10" s="47">
        <v>3114373271</v>
      </c>
      <c r="CG10" s="47"/>
      <c r="CH10" s="55" t="s">
        <v>433</v>
      </c>
      <c r="CI10" s="47" t="s">
        <v>459</v>
      </c>
      <c r="CJ10" s="47" t="s">
        <v>460</v>
      </c>
      <c r="CK10" s="47">
        <v>672199</v>
      </c>
      <c r="CL10" s="47" t="s">
        <v>461</v>
      </c>
      <c r="CM10" s="45" t="s">
        <v>714</v>
      </c>
      <c r="CN10" s="65" t="s">
        <v>680</v>
      </c>
      <c r="CO10" s="47" t="s">
        <v>313</v>
      </c>
      <c r="CP10" s="47">
        <v>3106813633</v>
      </c>
      <c r="CQ10" s="47"/>
      <c r="CR10" s="47" t="s">
        <v>488</v>
      </c>
      <c r="CS10" s="47" t="s">
        <v>489</v>
      </c>
      <c r="CT10" s="47" t="s">
        <v>460</v>
      </c>
      <c r="CU10" s="47">
        <v>7662142</v>
      </c>
      <c r="CV10" s="47" t="s">
        <v>490</v>
      </c>
      <c r="CW10" s="45" t="s">
        <v>714</v>
      </c>
      <c r="CX10" s="47" t="s">
        <v>681</v>
      </c>
      <c r="CY10" s="47" t="s">
        <v>313</v>
      </c>
      <c r="CZ10" s="47">
        <v>3132514828</v>
      </c>
      <c r="DA10" s="47"/>
      <c r="DB10" s="47" t="s">
        <v>507</v>
      </c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 t="s">
        <v>258</v>
      </c>
      <c r="DN10" s="56">
        <v>32144471</v>
      </c>
      <c r="DO10" s="47" t="s">
        <v>259</v>
      </c>
      <c r="DP10" s="47" t="s">
        <v>520</v>
      </c>
      <c r="DQ10" s="61">
        <v>1</v>
      </c>
      <c r="DR10" s="47" t="s">
        <v>544</v>
      </c>
      <c r="DS10" s="47" t="s">
        <v>545</v>
      </c>
      <c r="DT10" s="47">
        <v>3046054577</v>
      </c>
      <c r="DU10" s="47"/>
      <c r="DV10" s="47" t="s">
        <v>572</v>
      </c>
      <c r="DW10" s="47" t="s">
        <v>565</v>
      </c>
      <c r="DX10" s="47" t="s">
        <v>313</v>
      </c>
      <c r="DY10" s="45" t="s">
        <v>714</v>
      </c>
      <c r="DZ10" s="47" t="s">
        <v>590</v>
      </c>
      <c r="EA10" s="47">
        <v>32515670</v>
      </c>
      <c r="EB10" s="47" t="s">
        <v>584</v>
      </c>
      <c r="EC10" s="47" t="s">
        <v>585</v>
      </c>
      <c r="ED10" s="47" t="s">
        <v>591</v>
      </c>
      <c r="EE10" s="47">
        <v>951567006</v>
      </c>
      <c r="EF10" s="56" t="s">
        <v>635</v>
      </c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5"/>
      <c r="ER10" s="47"/>
      <c r="ES10" s="47"/>
      <c r="ET10" s="47"/>
      <c r="EU10" s="47"/>
      <c r="EV10" s="47"/>
      <c r="EW10" s="47"/>
      <c r="EX10" s="56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5"/>
      <c r="FJ10" s="47"/>
      <c r="FK10" s="47"/>
      <c r="FL10" s="47"/>
      <c r="FM10" s="47"/>
      <c r="FN10" s="47"/>
      <c r="FO10" s="47"/>
      <c r="FP10" s="56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</row>
    <row r="11" spans="1:258" ht="18" customHeight="1">
      <c r="A11" s="45">
        <v>17</v>
      </c>
      <c r="B11" s="45"/>
      <c r="C11" s="46">
        <v>101551</v>
      </c>
      <c r="D11" s="46" t="s">
        <v>668</v>
      </c>
      <c r="E11" s="46">
        <v>103129</v>
      </c>
      <c r="F11" s="45" t="s">
        <v>666</v>
      </c>
      <c r="G11" s="45" t="s">
        <v>667</v>
      </c>
      <c r="H11" s="45" t="s">
        <v>718</v>
      </c>
      <c r="I11" s="45"/>
      <c r="J11" s="45"/>
      <c r="K11" s="45" t="s">
        <v>668</v>
      </c>
      <c r="L11" s="45" t="s">
        <v>668</v>
      </c>
      <c r="M11" s="45" t="s">
        <v>668</v>
      </c>
      <c r="N11" s="45" t="s">
        <v>728</v>
      </c>
      <c r="O11" s="45"/>
      <c r="P11" s="47" t="s">
        <v>246</v>
      </c>
      <c r="Q11" s="45" t="s">
        <v>247</v>
      </c>
      <c r="R11" s="45">
        <v>10084568</v>
      </c>
      <c r="S11" s="47" t="s">
        <v>248</v>
      </c>
      <c r="T11" s="45" t="s">
        <v>668</v>
      </c>
      <c r="U11" s="45" t="s">
        <v>668</v>
      </c>
      <c r="V11" s="48">
        <v>45566</v>
      </c>
      <c r="W11" s="45"/>
      <c r="X11" s="45"/>
      <c r="Y11" s="45"/>
      <c r="Z11" s="47" t="s">
        <v>253</v>
      </c>
      <c r="AA11" s="47"/>
      <c r="AB11" s="47" t="s">
        <v>265</v>
      </c>
      <c r="AC11" s="45"/>
      <c r="AD11" s="45"/>
      <c r="AE11" s="47" t="s">
        <v>284</v>
      </c>
      <c r="AF11" s="49">
        <v>11141889</v>
      </c>
      <c r="AG11" s="49">
        <v>0</v>
      </c>
      <c r="AH11" s="49">
        <v>0</v>
      </c>
      <c r="AI11" s="12">
        <v>3.5000000000000003E-2</v>
      </c>
      <c r="AJ11" s="49">
        <v>0</v>
      </c>
      <c r="AK11" s="49">
        <v>0</v>
      </c>
      <c r="AL11" s="49">
        <v>11141889</v>
      </c>
      <c r="AM11" s="50" t="s">
        <v>304</v>
      </c>
      <c r="AN11" s="45" t="s">
        <v>669</v>
      </c>
      <c r="AO11" s="51" t="s">
        <v>308</v>
      </c>
      <c r="AP11" s="52">
        <v>0.08</v>
      </c>
      <c r="AQ11" s="53" t="s">
        <v>310</v>
      </c>
      <c r="AR11" s="49">
        <v>891351</v>
      </c>
      <c r="AS11" s="49">
        <v>0</v>
      </c>
      <c r="AT11" s="49">
        <v>0</v>
      </c>
      <c r="AU11" s="54">
        <v>1.5699999999999999E-2</v>
      </c>
      <c r="AV11" s="49">
        <v>0</v>
      </c>
      <c r="AW11" s="54">
        <f t="shared" si="0"/>
        <v>6.4299999999999996E-2</v>
      </c>
      <c r="AX11" s="13">
        <f t="shared" si="1"/>
        <v>716423.46269999992</v>
      </c>
      <c r="AY11" s="49" t="s">
        <v>630</v>
      </c>
      <c r="AZ11" s="47" t="s">
        <v>304</v>
      </c>
      <c r="BA11" s="49">
        <v>0</v>
      </c>
      <c r="BB11" s="49">
        <v>0</v>
      </c>
      <c r="BC11" s="47" t="s">
        <v>311</v>
      </c>
      <c r="BD11" s="55" t="s">
        <v>328</v>
      </c>
      <c r="BE11" s="47" t="s">
        <v>318</v>
      </c>
      <c r="BF11" s="45" t="s">
        <v>712</v>
      </c>
      <c r="BG11" s="45"/>
      <c r="BH11" s="45"/>
      <c r="BI11" s="45"/>
      <c r="BJ11" s="56" t="s">
        <v>340</v>
      </c>
      <c r="BK11" s="15" t="s">
        <v>686</v>
      </c>
      <c r="BL11" s="47" t="s">
        <v>358</v>
      </c>
      <c r="BM11" s="47">
        <v>3006857375</v>
      </c>
      <c r="BN11" s="56">
        <v>3013339062</v>
      </c>
      <c r="BO11" s="55" t="s">
        <v>328</v>
      </c>
      <c r="BP11" s="47" t="s">
        <v>318</v>
      </c>
      <c r="BQ11" s="45" t="s">
        <v>629</v>
      </c>
      <c r="BR11" s="47" t="s">
        <v>381</v>
      </c>
      <c r="BS11" s="58">
        <v>43344</v>
      </c>
      <c r="BT11" s="59">
        <v>45900</v>
      </c>
      <c r="BU11" s="45" t="s">
        <v>631</v>
      </c>
      <c r="BV11" s="59">
        <v>45900</v>
      </c>
      <c r="BW11" s="60">
        <v>45566</v>
      </c>
      <c r="BX11" s="60">
        <v>45566</v>
      </c>
      <c r="BY11" s="47" t="s">
        <v>258</v>
      </c>
      <c r="BZ11" s="47" t="s">
        <v>259</v>
      </c>
      <c r="CA11" s="47">
        <v>98662497</v>
      </c>
      <c r="CB11" s="47" t="s">
        <v>398</v>
      </c>
      <c r="CC11" s="45" t="s">
        <v>717</v>
      </c>
      <c r="CD11" s="47" t="s">
        <v>436</v>
      </c>
      <c r="CE11" s="47" t="s">
        <v>437</v>
      </c>
      <c r="CF11" s="47">
        <v>3188277159</v>
      </c>
      <c r="CG11" s="47">
        <v>3188277159</v>
      </c>
      <c r="CH11" s="47" t="s">
        <v>438</v>
      </c>
      <c r="CI11" s="47" t="s">
        <v>258</v>
      </c>
      <c r="CJ11" s="47" t="s">
        <v>259</v>
      </c>
      <c r="CK11" s="47">
        <v>71332835</v>
      </c>
      <c r="CL11" s="47" t="s">
        <v>463</v>
      </c>
      <c r="CM11" s="45" t="s">
        <v>713</v>
      </c>
      <c r="CN11" s="47" t="s">
        <v>493</v>
      </c>
      <c r="CO11" s="47" t="s">
        <v>316</v>
      </c>
      <c r="CP11" s="47">
        <v>3006548418</v>
      </c>
      <c r="CQ11" s="47" t="s">
        <v>494</v>
      </c>
      <c r="CR11" s="47" t="s">
        <v>495</v>
      </c>
      <c r="CS11" s="47"/>
      <c r="CT11" s="47"/>
      <c r="CU11" s="47"/>
      <c r="CV11" s="47"/>
      <c r="CW11" s="45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 t="s">
        <v>258</v>
      </c>
      <c r="DN11" s="56">
        <v>42981819</v>
      </c>
      <c r="DO11" s="47" t="s">
        <v>385</v>
      </c>
      <c r="DP11" s="47" t="s">
        <v>529</v>
      </c>
      <c r="DQ11" s="61">
        <v>1</v>
      </c>
      <c r="DR11" s="47" t="s">
        <v>557</v>
      </c>
      <c r="DS11" s="47" t="s">
        <v>558</v>
      </c>
      <c r="DT11" s="47">
        <v>3158462056</v>
      </c>
      <c r="DU11" s="47"/>
      <c r="DV11" s="47" t="s">
        <v>579</v>
      </c>
      <c r="DW11" s="47" t="s">
        <v>565</v>
      </c>
      <c r="DX11" s="47" t="s">
        <v>313</v>
      </c>
      <c r="DY11" s="45" t="s">
        <v>714</v>
      </c>
      <c r="DZ11" s="47" t="s">
        <v>529</v>
      </c>
      <c r="EA11" s="47">
        <v>42981819</v>
      </c>
      <c r="EB11" s="47" t="s">
        <v>584</v>
      </c>
      <c r="EC11" s="47" t="s">
        <v>585</v>
      </c>
      <c r="ED11" s="47" t="s">
        <v>586</v>
      </c>
      <c r="EE11" s="47">
        <v>21445918790</v>
      </c>
      <c r="EF11" s="56" t="s">
        <v>635</v>
      </c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5"/>
      <c r="ER11" s="47"/>
      <c r="ES11" s="47"/>
      <c r="ET11" s="47"/>
      <c r="EU11" s="47"/>
      <c r="EV11" s="47"/>
      <c r="EW11" s="47"/>
      <c r="EX11" s="56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5"/>
      <c r="FJ11" s="47"/>
      <c r="FK11" s="47"/>
      <c r="FL11" s="47"/>
      <c r="FM11" s="47"/>
      <c r="FN11" s="47"/>
      <c r="FO11" s="47"/>
      <c r="FP11" s="56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</row>
    <row r="12" spans="1:258" ht="18" customHeight="1">
      <c r="A12" s="45">
        <v>20</v>
      </c>
      <c r="B12" s="45"/>
      <c r="C12" s="46">
        <v>101554</v>
      </c>
      <c r="D12" s="46" t="s">
        <v>724</v>
      </c>
      <c r="E12" s="46">
        <v>103132</v>
      </c>
      <c r="F12" s="45" t="s">
        <v>666</v>
      </c>
      <c r="G12" s="45" t="s">
        <v>667</v>
      </c>
      <c r="H12" s="45" t="s">
        <v>718</v>
      </c>
      <c r="I12" s="45"/>
      <c r="J12" s="45"/>
      <c r="K12" s="45" t="s">
        <v>668</v>
      </c>
      <c r="L12" s="45" t="s">
        <v>727</v>
      </c>
      <c r="M12" s="45" t="s">
        <v>668</v>
      </c>
      <c r="N12" s="45" t="s">
        <v>728</v>
      </c>
      <c r="O12" s="45"/>
      <c r="P12" s="47" t="s">
        <v>246</v>
      </c>
      <c r="Q12" s="45" t="s">
        <v>247</v>
      </c>
      <c r="R12" s="45">
        <v>10084571</v>
      </c>
      <c r="S12" s="47" t="s">
        <v>248</v>
      </c>
      <c r="T12" s="45" t="s">
        <v>668</v>
      </c>
      <c r="U12" s="45" t="s">
        <v>668</v>
      </c>
      <c r="V12" s="48">
        <v>45566</v>
      </c>
      <c r="W12" s="45"/>
      <c r="X12" s="45"/>
      <c r="Y12" s="45"/>
      <c r="Z12" s="47" t="s">
        <v>253</v>
      </c>
      <c r="AA12" s="47"/>
      <c r="AB12" s="47" t="s">
        <v>268</v>
      </c>
      <c r="AC12" s="45"/>
      <c r="AD12" s="45"/>
      <c r="AE12" s="47" t="s">
        <v>287</v>
      </c>
      <c r="AF12" s="49">
        <v>4749492</v>
      </c>
      <c r="AG12" s="11">
        <v>0.19</v>
      </c>
      <c r="AH12" s="49">
        <v>0</v>
      </c>
      <c r="AI12" s="12">
        <v>3.5000000000000003E-2</v>
      </c>
      <c r="AJ12" s="49">
        <v>0</v>
      </c>
      <c r="AK12" s="11">
        <v>0.15</v>
      </c>
      <c r="AL12" s="49">
        <v>4749492</v>
      </c>
      <c r="AM12" s="50" t="s">
        <v>304</v>
      </c>
      <c r="AN12" s="45" t="s">
        <v>669</v>
      </c>
      <c r="AO12" s="51" t="s">
        <v>308</v>
      </c>
      <c r="AP12" s="52">
        <v>0.1</v>
      </c>
      <c r="AQ12" s="53">
        <v>0</v>
      </c>
      <c r="AR12" s="49">
        <v>474949</v>
      </c>
      <c r="AS12" s="49">
        <v>0</v>
      </c>
      <c r="AT12" s="49">
        <v>0</v>
      </c>
      <c r="AU12" s="54">
        <v>1.5699999999999999E-2</v>
      </c>
      <c r="AV12" s="49">
        <v>0</v>
      </c>
      <c r="AW12" s="54">
        <f t="shared" si="0"/>
        <v>8.4300000000000014E-2</v>
      </c>
      <c r="AX12" s="13">
        <f t="shared" si="1"/>
        <v>400382.17560000008</v>
      </c>
      <c r="AY12" s="49" t="s">
        <v>630</v>
      </c>
      <c r="AZ12" s="47" t="s">
        <v>304</v>
      </c>
      <c r="BA12" s="49">
        <v>0</v>
      </c>
      <c r="BB12" s="49">
        <v>0</v>
      </c>
      <c r="BC12" s="47" t="s">
        <v>311</v>
      </c>
      <c r="BD12" s="47" t="s">
        <v>331</v>
      </c>
      <c r="BE12" s="47" t="s">
        <v>316</v>
      </c>
      <c r="BF12" s="45" t="s">
        <v>713</v>
      </c>
      <c r="BG12" s="45"/>
      <c r="BH12" s="45"/>
      <c r="BI12" s="45"/>
      <c r="BJ12" s="56" t="s">
        <v>341</v>
      </c>
      <c r="BK12" s="15" t="s">
        <v>445</v>
      </c>
      <c r="BL12" s="47" t="s">
        <v>360</v>
      </c>
      <c r="BM12" s="47">
        <v>3153570434</v>
      </c>
      <c r="BN12" s="55">
        <v>3113333483</v>
      </c>
      <c r="BO12" s="47" t="s">
        <v>710</v>
      </c>
      <c r="BP12" s="47" t="s">
        <v>675</v>
      </c>
      <c r="BQ12" s="45" t="s">
        <v>629</v>
      </c>
      <c r="BR12" s="47" t="s">
        <v>379</v>
      </c>
      <c r="BS12" s="58">
        <v>44166</v>
      </c>
      <c r="BT12" s="64">
        <v>45626</v>
      </c>
      <c r="BU12" s="45" t="s">
        <v>631</v>
      </c>
      <c r="BV12" s="64">
        <v>45626</v>
      </c>
      <c r="BW12" s="60">
        <v>45566</v>
      </c>
      <c r="BX12" s="60">
        <v>45566</v>
      </c>
      <c r="BY12" s="47" t="s">
        <v>253</v>
      </c>
      <c r="BZ12" s="47"/>
      <c r="CA12" s="47" t="s">
        <v>403</v>
      </c>
      <c r="CB12" s="47" t="s">
        <v>404</v>
      </c>
      <c r="CC12" s="45" t="s">
        <v>714</v>
      </c>
      <c r="CD12" s="47" t="s">
        <v>444</v>
      </c>
      <c r="CE12" s="47" t="s">
        <v>313</v>
      </c>
      <c r="CF12" s="47">
        <v>3153570434</v>
      </c>
      <c r="CG12" s="47" t="s">
        <v>373</v>
      </c>
      <c r="CH12" s="47" t="s">
        <v>445</v>
      </c>
      <c r="CI12" s="47"/>
      <c r="CJ12" s="47"/>
      <c r="CK12" s="47"/>
      <c r="CL12" s="47"/>
      <c r="CM12" s="45"/>
      <c r="CN12" s="47"/>
      <c r="CO12" s="47"/>
      <c r="CP12" s="47"/>
      <c r="CQ12" s="47"/>
      <c r="CR12" s="47"/>
      <c r="CS12" s="47"/>
      <c r="CT12" s="47"/>
      <c r="CU12" s="47"/>
      <c r="CV12" s="47"/>
      <c r="CW12" s="45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 t="s">
        <v>258</v>
      </c>
      <c r="DN12" s="56">
        <v>43724332</v>
      </c>
      <c r="DO12" s="47" t="s">
        <v>385</v>
      </c>
      <c r="DP12" s="47" t="s">
        <v>518</v>
      </c>
      <c r="DQ12" s="61">
        <v>1</v>
      </c>
      <c r="DR12" s="47" t="s">
        <v>541</v>
      </c>
      <c r="DS12" s="47" t="s">
        <v>561</v>
      </c>
      <c r="DT12" s="47">
        <v>3148868313</v>
      </c>
      <c r="DU12" s="47">
        <v>3137188156</v>
      </c>
      <c r="DV12" s="47" t="s">
        <v>570</v>
      </c>
      <c r="DW12" s="47" t="s">
        <v>629</v>
      </c>
      <c r="DX12" s="47" t="s">
        <v>313</v>
      </c>
      <c r="DY12" s="45" t="s">
        <v>714</v>
      </c>
      <c r="DZ12" s="47" t="s">
        <v>518</v>
      </c>
      <c r="EA12" s="47">
        <v>43724332</v>
      </c>
      <c r="EB12" s="47" t="s">
        <v>584</v>
      </c>
      <c r="EC12" s="47" t="s">
        <v>585</v>
      </c>
      <c r="ED12" s="47" t="s">
        <v>586</v>
      </c>
      <c r="EE12" s="66" t="s">
        <v>588</v>
      </c>
      <c r="EF12" s="56" t="s">
        <v>635</v>
      </c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5"/>
      <c r="ER12" s="47"/>
      <c r="ES12" s="47"/>
      <c r="ET12" s="47"/>
      <c r="EU12" s="47"/>
      <c r="EV12" s="47"/>
      <c r="EW12" s="47"/>
      <c r="EX12" s="56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5"/>
      <c r="FJ12" s="47"/>
      <c r="FK12" s="47"/>
      <c r="FL12" s="47"/>
      <c r="FM12" s="47"/>
      <c r="FN12" s="47"/>
      <c r="FO12" s="47"/>
      <c r="FP12" s="56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 t="s">
        <v>632</v>
      </c>
      <c r="IX12" s="45"/>
    </row>
    <row r="13" spans="1:258" ht="18" customHeight="1">
      <c r="A13" s="45">
        <v>5</v>
      </c>
      <c r="B13" s="45"/>
      <c r="C13" s="46">
        <v>101539</v>
      </c>
      <c r="D13" s="46" t="s">
        <v>726</v>
      </c>
      <c r="E13" s="46">
        <v>103117</v>
      </c>
      <c r="F13" s="45" t="s">
        <v>666</v>
      </c>
      <c r="G13" s="45" t="s">
        <v>667</v>
      </c>
      <c r="H13" s="45" t="s">
        <v>718</v>
      </c>
      <c r="I13" s="45"/>
      <c r="J13" s="45"/>
      <c r="K13" s="45" t="s">
        <v>668</v>
      </c>
      <c r="L13" s="45" t="s">
        <v>668</v>
      </c>
      <c r="M13" s="45" t="s">
        <v>668</v>
      </c>
      <c r="N13" s="45" t="s">
        <v>728</v>
      </c>
      <c r="O13" s="45"/>
      <c r="P13" s="47" t="s">
        <v>243</v>
      </c>
      <c r="Q13" s="45" t="s">
        <v>247</v>
      </c>
      <c r="R13" s="45">
        <v>10084556</v>
      </c>
      <c r="S13" s="47" t="s">
        <v>248</v>
      </c>
      <c r="T13" s="45" t="s">
        <v>668</v>
      </c>
      <c r="U13" s="45" t="s">
        <v>668</v>
      </c>
      <c r="V13" s="48">
        <v>45566</v>
      </c>
      <c r="W13" s="45"/>
      <c r="X13" s="45"/>
      <c r="Y13" s="45"/>
      <c r="Z13" s="47" t="s">
        <v>253</v>
      </c>
      <c r="AA13" s="47"/>
      <c r="AB13" s="47">
        <v>901476410</v>
      </c>
      <c r="AC13" s="45"/>
      <c r="AD13" s="47"/>
      <c r="AE13" s="47" t="s">
        <v>719</v>
      </c>
      <c r="AF13" s="49">
        <v>17639883</v>
      </c>
      <c r="AG13" s="11">
        <v>0.19</v>
      </c>
      <c r="AH13" s="49">
        <v>0</v>
      </c>
      <c r="AI13" s="12">
        <v>3.5000000000000003E-2</v>
      </c>
      <c r="AJ13" s="49">
        <v>0</v>
      </c>
      <c r="AK13" s="49">
        <v>0</v>
      </c>
      <c r="AL13" s="49">
        <v>17639883</v>
      </c>
      <c r="AM13" s="50" t="s">
        <v>304</v>
      </c>
      <c r="AN13" s="45" t="s">
        <v>669</v>
      </c>
      <c r="AO13" s="51" t="s">
        <v>309</v>
      </c>
      <c r="AP13" s="52">
        <v>0.1</v>
      </c>
      <c r="AQ13" s="53">
        <v>0</v>
      </c>
      <c r="AR13" s="49">
        <v>1763988</v>
      </c>
      <c r="AS13" s="49">
        <v>0</v>
      </c>
      <c r="AT13" s="49">
        <v>0</v>
      </c>
      <c r="AU13" s="54">
        <v>1.5699999999999999E-2</v>
      </c>
      <c r="AV13" s="49">
        <v>405717</v>
      </c>
      <c r="AW13" s="54">
        <f t="shared" si="0"/>
        <v>8.4300000000000014E-2</v>
      </c>
      <c r="AX13" s="13">
        <f t="shared" si="1"/>
        <v>1487042.1369000003</v>
      </c>
      <c r="AY13" s="49" t="s">
        <v>630</v>
      </c>
      <c r="AZ13" s="47" t="s">
        <v>304</v>
      </c>
      <c r="BA13" s="49">
        <v>0</v>
      </c>
      <c r="BB13" s="49">
        <v>0</v>
      </c>
      <c r="BC13" s="47" t="s">
        <v>311</v>
      </c>
      <c r="BD13" s="47" t="s">
        <v>319</v>
      </c>
      <c r="BE13" s="47" t="s">
        <v>313</v>
      </c>
      <c r="BF13" s="45" t="s">
        <v>714</v>
      </c>
      <c r="BG13" s="45"/>
      <c r="BH13" s="45"/>
      <c r="BI13" s="45"/>
      <c r="BJ13" s="56" t="s">
        <v>334</v>
      </c>
      <c r="BK13" s="15" t="s">
        <v>697</v>
      </c>
      <c r="BL13" s="47" t="s">
        <v>347</v>
      </c>
      <c r="BM13" s="47">
        <v>3016355667</v>
      </c>
      <c r="BN13" s="56">
        <v>3176699203</v>
      </c>
      <c r="BO13" s="47" t="s">
        <v>698</v>
      </c>
      <c r="BP13" s="47" t="s">
        <v>313</v>
      </c>
      <c r="BQ13" s="45" t="s">
        <v>627</v>
      </c>
      <c r="BR13" s="47" t="s">
        <v>381</v>
      </c>
      <c r="BS13" s="58">
        <v>43146</v>
      </c>
      <c r="BT13" s="59">
        <v>45702</v>
      </c>
      <c r="BU13" s="45" t="s">
        <v>628</v>
      </c>
      <c r="BV13" s="59">
        <v>45702</v>
      </c>
      <c r="BW13" s="60">
        <v>45566</v>
      </c>
      <c r="BX13" s="60">
        <v>45580</v>
      </c>
      <c r="BY13" s="47" t="s">
        <v>258</v>
      </c>
      <c r="BZ13" s="47" t="s">
        <v>259</v>
      </c>
      <c r="CA13" s="47">
        <v>3448754</v>
      </c>
      <c r="CB13" s="47" t="s">
        <v>387</v>
      </c>
      <c r="CC13" s="45" t="s">
        <v>714</v>
      </c>
      <c r="CD13" s="47" t="s">
        <v>413</v>
      </c>
      <c r="CE13" s="47" t="s">
        <v>313</v>
      </c>
      <c r="CF13" s="47">
        <v>3104470627</v>
      </c>
      <c r="CG13" s="47" t="s">
        <v>414</v>
      </c>
      <c r="CH13" s="47" t="s">
        <v>415</v>
      </c>
      <c r="CI13" s="47" t="s">
        <v>258</v>
      </c>
      <c r="CJ13" s="47" t="s">
        <v>385</v>
      </c>
      <c r="CK13" s="47">
        <v>43971865</v>
      </c>
      <c r="CL13" s="47" t="s">
        <v>451</v>
      </c>
      <c r="CM13" s="45" t="s">
        <v>715</v>
      </c>
      <c r="CN13" s="65" t="s">
        <v>699</v>
      </c>
      <c r="CO13" s="47" t="s">
        <v>327</v>
      </c>
      <c r="CP13" s="47">
        <v>3014517105</v>
      </c>
      <c r="CQ13" s="47"/>
      <c r="CR13" s="47" t="s">
        <v>470</v>
      </c>
      <c r="CS13" s="47" t="s">
        <v>707</v>
      </c>
      <c r="CT13" s="47" t="s">
        <v>259</v>
      </c>
      <c r="CU13" s="47">
        <v>71388800</v>
      </c>
      <c r="CV13" s="47" t="s">
        <v>720</v>
      </c>
      <c r="CW13" s="45"/>
      <c r="CX13" s="47"/>
      <c r="CY13" s="47" t="s">
        <v>698</v>
      </c>
      <c r="CZ13" s="47" t="s">
        <v>313</v>
      </c>
      <c r="DA13" s="47">
        <v>3016355667</v>
      </c>
      <c r="DB13" s="15" t="s">
        <v>697</v>
      </c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 t="s">
        <v>258</v>
      </c>
      <c r="DN13" s="56">
        <v>43724332</v>
      </c>
      <c r="DO13" s="47" t="s">
        <v>385</v>
      </c>
      <c r="DP13" s="47" t="s">
        <v>518</v>
      </c>
      <c r="DQ13" s="61">
        <v>0.2</v>
      </c>
      <c r="DR13" s="47" t="s">
        <v>541</v>
      </c>
      <c r="DS13" s="47">
        <v>3148868313</v>
      </c>
      <c r="DT13" s="47">
        <v>3137188156</v>
      </c>
      <c r="DU13" s="47"/>
      <c r="DV13" s="47" t="s">
        <v>570</v>
      </c>
      <c r="DW13" s="47" t="s">
        <v>629</v>
      </c>
      <c r="DX13" s="47" t="s">
        <v>313</v>
      </c>
      <c r="DY13" s="45" t="s">
        <v>714</v>
      </c>
      <c r="DZ13" s="47" t="s">
        <v>518</v>
      </c>
      <c r="EA13" s="47">
        <v>43724332</v>
      </c>
      <c r="EB13" s="47" t="s">
        <v>584</v>
      </c>
      <c r="EC13" s="47" t="s">
        <v>585</v>
      </c>
      <c r="ED13" s="47" t="s">
        <v>586</v>
      </c>
      <c r="EE13" s="66" t="s">
        <v>588</v>
      </c>
      <c r="EF13" s="56" t="s">
        <v>636</v>
      </c>
      <c r="EG13" s="47" t="s">
        <v>599</v>
      </c>
      <c r="EH13" s="47" t="s">
        <v>253</v>
      </c>
      <c r="EI13" s="47" t="s">
        <v>385</v>
      </c>
      <c r="EJ13" s="47" t="s">
        <v>600</v>
      </c>
      <c r="EK13" s="61">
        <v>0.4</v>
      </c>
      <c r="EL13" s="47" t="s">
        <v>606</v>
      </c>
      <c r="EM13" s="47">
        <v>3148868313</v>
      </c>
      <c r="EN13" s="47" t="s">
        <v>570</v>
      </c>
      <c r="EO13" s="47" t="s">
        <v>629</v>
      </c>
      <c r="EP13" s="47" t="s">
        <v>313</v>
      </c>
      <c r="EQ13" s="45" t="s">
        <v>714</v>
      </c>
      <c r="ER13" s="47" t="s">
        <v>599</v>
      </c>
      <c r="ES13" s="47">
        <v>1037624011</v>
      </c>
      <c r="ET13" s="47" t="s">
        <v>584</v>
      </c>
      <c r="EU13" s="47" t="s">
        <v>614</v>
      </c>
      <c r="EV13" s="47" t="s">
        <v>586</v>
      </c>
      <c r="EW13" s="66">
        <v>22218173695</v>
      </c>
      <c r="EX13" s="56" t="s">
        <v>636</v>
      </c>
      <c r="EY13" s="47" t="s">
        <v>617</v>
      </c>
      <c r="EZ13" s="47" t="s">
        <v>253</v>
      </c>
      <c r="FA13" s="47" t="s">
        <v>259</v>
      </c>
      <c r="FB13" s="47" t="s">
        <v>618</v>
      </c>
      <c r="FC13" s="61">
        <v>0.4</v>
      </c>
      <c r="FD13" s="47" t="s">
        <v>606</v>
      </c>
      <c r="FE13" s="47">
        <v>3148868313</v>
      </c>
      <c r="FF13" s="47" t="s">
        <v>570</v>
      </c>
      <c r="FG13" s="47" t="s">
        <v>629</v>
      </c>
      <c r="FH13" s="47" t="s">
        <v>313</v>
      </c>
      <c r="FI13" s="45" t="s">
        <v>714</v>
      </c>
      <c r="FJ13" s="47" t="s">
        <v>617</v>
      </c>
      <c r="FK13" s="47">
        <v>1040737606</v>
      </c>
      <c r="FL13" s="47" t="s">
        <v>584</v>
      </c>
      <c r="FM13" s="47" t="s">
        <v>614</v>
      </c>
      <c r="FN13" s="47" t="s">
        <v>586</v>
      </c>
      <c r="FO13" s="66">
        <v>22268682663</v>
      </c>
      <c r="FP13" s="56" t="s">
        <v>636</v>
      </c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</row>
    <row r="14" spans="1:258" ht="18" customHeight="1">
      <c r="A14" s="45">
        <v>10</v>
      </c>
      <c r="B14" s="45"/>
      <c r="C14" s="46">
        <v>101544</v>
      </c>
      <c r="D14" s="46" t="s">
        <v>668</v>
      </c>
      <c r="E14" s="46">
        <v>103122</v>
      </c>
      <c r="F14" s="45" t="s">
        <v>666</v>
      </c>
      <c r="G14" s="45" t="s">
        <v>667</v>
      </c>
      <c r="H14" s="45" t="s">
        <v>718</v>
      </c>
      <c r="I14" s="45"/>
      <c r="J14" s="45"/>
      <c r="K14" s="45" t="s">
        <v>668</v>
      </c>
      <c r="L14" s="45" t="s">
        <v>668</v>
      </c>
      <c r="M14" s="45" t="s">
        <v>668</v>
      </c>
      <c r="N14" s="45" t="s">
        <v>728</v>
      </c>
      <c r="O14" s="45"/>
      <c r="P14" s="47" t="s">
        <v>244</v>
      </c>
      <c r="Q14" s="45" t="s">
        <v>247</v>
      </c>
      <c r="R14" s="45">
        <v>10084561</v>
      </c>
      <c r="S14" s="47" t="s">
        <v>248</v>
      </c>
      <c r="T14" s="45" t="s">
        <v>668</v>
      </c>
      <c r="U14" s="45" t="s">
        <v>668</v>
      </c>
      <c r="V14" s="48">
        <v>45566</v>
      </c>
      <c r="W14" s="45"/>
      <c r="X14" s="45"/>
      <c r="Y14" s="45"/>
      <c r="Z14" s="47" t="s">
        <v>258</v>
      </c>
      <c r="AA14" s="47" t="s">
        <v>259</v>
      </c>
      <c r="AB14" s="47">
        <v>1128393567</v>
      </c>
      <c r="AC14" s="45" t="s">
        <v>296</v>
      </c>
      <c r="AD14" s="45" t="s">
        <v>295</v>
      </c>
      <c r="AE14" s="47" t="s">
        <v>277</v>
      </c>
      <c r="AF14" s="49">
        <v>3910016</v>
      </c>
      <c r="AG14" s="49">
        <v>495268</v>
      </c>
      <c r="AH14" s="49">
        <v>0</v>
      </c>
      <c r="AI14" s="49">
        <v>0</v>
      </c>
      <c r="AJ14" s="49">
        <v>0</v>
      </c>
      <c r="AK14" s="49">
        <v>0</v>
      </c>
      <c r="AL14" s="49">
        <v>3910016</v>
      </c>
      <c r="AM14" s="50" t="s">
        <v>304</v>
      </c>
      <c r="AN14" s="45" t="s">
        <v>669</v>
      </c>
      <c r="AO14" s="51" t="s">
        <v>309</v>
      </c>
      <c r="AP14" s="52">
        <v>0.1</v>
      </c>
      <c r="AQ14" s="11">
        <v>0.11</v>
      </c>
      <c r="AR14" s="49">
        <v>391002</v>
      </c>
      <c r="AS14" s="49">
        <v>0</v>
      </c>
      <c r="AT14" s="49">
        <v>0</v>
      </c>
      <c r="AU14" s="54">
        <v>1.5699999999999999E-2</v>
      </c>
      <c r="AV14" s="49">
        <v>19605</v>
      </c>
      <c r="AW14" s="54">
        <f t="shared" si="0"/>
        <v>8.4300000000000014E-2</v>
      </c>
      <c r="AX14" s="13">
        <f t="shared" si="1"/>
        <v>329614.34880000004</v>
      </c>
      <c r="AY14" s="49">
        <v>0</v>
      </c>
      <c r="AZ14" s="47" t="s">
        <v>304</v>
      </c>
      <c r="BA14" s="49">
        <v>0</v>
      </c>
      <c r="BB14" s="49">
        <v>0</v>
      </c>
      <c r="BC14" s="47" t="s">
        <v>311</v>
      </c>
      <c r="BD14" s="55" t="s">
        <v>322</v>
      </c>
      <c r="BE14" s="47" t="s">
        <v>313</v>
      </c>
      <c r="BF14" s="45" t="s">
        <v>714</v>
      </c>
      <c r="BG14" s="45"/>
      <c r="BH14" s="45"/>
      <c r="BI14" s="45"/>
      <c r="BJ14" s="56" t="s">
        <v>336</v>
      </c>
      <c r="BK14" s="57" t="s">
        <v>352</v>
      </c>
      <c r="BL14" s="47"/>
      <c r="BM14" s="47" t="s">
        <v>368</v>
      </c>
      <c r="BN14" s="71">
        <v>3147965158</v>
      </c>
      <c r="BO14" s="55" t="s">
        <v>322</v>
      </c>
      <c r="BP14" s="47" t="s">
        <v>313</v>
      </c>
      <c r="BQ14" s="45" t="s">
        <v>627</v>
      </c>
      <c r="BR14" s="47" t="s">
        <v>381</v>
      </c>
      <c r="BS14" s="58">
        <v>44501</v>
      </c>
      <c r="BT14" s="64">
        <v>45961</v>
      </c>
      <c r="BU14" s="45" t="s">
        <v>631</v>
      </c>
      <c r="BV14" s="64">
        <v>45961</v>
      </c>
      <c r="BW14" s="60">
        <v>45566</v>
      </c>
      <c r="BX14" s="60">
        <v>45566</v>
      </c>
      <c r="BY14" s="47" t="s">
        <v>258</v>
      </c>
      <c r="BZ14" s="47" t="s">
        <v>259</v>
      </c>
      <c r="CA14" s="47">
        <v>1017134416</v>
      </c>
      <c r="CB14" s="47" t="s">
        <v>392</v>
      </c>
      <c r="CC14" s="45" t="s">
        <v>714</v>
      </c>
      <c r="CD14" s="47" t="s">
        <v>426</v>
      </c>
      <c r="CE14" s="47" t="s">
        <v>313</v>
      </c>
      <c r="CF14" s="47">
        <v>3002731643</v>
      </c>
      <c r="CG14" s="47">
        <v>6045842306</v>
      </c>
      <c r="CH14" s="47" t="s">
        <v>427</v>
      </c>
      <c r="CI14" s="47" t="s">
        <v>258</v>
      </c>
      <c r="CJ14" s="47" t="s">
        <v>259</v>
      </c>
      <c r="CK14" s="47">
        <v>1017222967</v>
      </c>
      <c r="CL14" s="47" t="s">
        <v>455</v>
      </c>
      <c r="CM14" s="45" t="s">
        <v>714</v>
      </c>
      <c r="CN14" s="47" t="s">
        <v>479</v>
      </c>
      <c r="CO14" s="47" t="s">
        <v>313</v>
      </c>
      <c r="CP14" s="47">
        <v>3205955964</v>
      </c>
      <c r="CQ14" s="47"/>
      <c r="CR14" s="47" t="s">
        <v>480</v>
      </c>
      <c r="CS14" s="47" t="s">
        <v>707</v>
      </c>
      <c r="CT14" s="47" t="s">
        <v>259</v>
      </c>
      <c r="CU14" s="47">
        <v>32259525</v>
      </c>
      <c r="CV14" s="47" t="s">
        <v>708</v>
      </c>
      <c r="CW14" s="45">
        <v>11001</v>
      </c>
      <c r="CX14" s="47" t="s">
        <v>709</v>
      </c>
      <c r="CY14" s="47" t="s">
        <v>687</v>
      </c>
      <c r="CZ14" s="47">
        <v>3122515701</v>
      </c>
      <c r="DA14" s="47"/>
      <c r="DB14" s="57" t="s">
        <v>352</v>
      </c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 t="s">
        <v>258</v>
      </c>
      <c r="DN14" s="56">
        <v>71699014</v>
      </c>
      <c r="DO14" s="47" t="s">
        <v>259</v>
      </c>
      <c r="DP14" s="47" t="s">
        <v>523</v>
      </c>
      <c r="DQ14" s="72">
        <v>0.33333000000000002</v>
      </c>
      <c r="DR14" s="47" t="s">
        <v>550</v>
      </c>
      <c r="DS14" s="47"/>
      <c r="DT14" s="47">
        <v>3153062164</v>
      </c>
      <c r="DU14" s="47"/>
      <c r="DV14" s="47" t="s">
        <v>575</v>
      </c>
      <c r="DW14" s="47" t="s">
        <v>627</v>
      </c>
      <c r="DX14" s="47" t="s">
        <v>313</v>
      </c>
      <c r="DY14" s="45" t="s">
        <v>714</v>
      </c>
      <c r="DZ14" s="47" t="s">
        <v>592</v>
      </c>
      <c r="EA14" s="47">
        <v>32406318</v>
      </c>
      <c r="EB14" s="47" t="s">
        <v>584</v>
      </c>
      <c r="EC14" s="47" t="s">
        <v>593</v>
      </c>
      <c r="ED14" s="47" t="s">
        <v>586</v>
      </c>
      <c r="EE14" s="47">
        <v>434690129</v>
      </c>
      <c r="EF14" s="56" t="s">
        <v>635</v>
      </c>
      <c r="EG14" s="47" t="s">
        <v>602</v>
      </c>
      <c r="EH14" s="47" t="s">
        <v>253</v>
      </c>
      <c r="EI14" s="47"/>
      <c r="EJ14" s="47" t="s">
        <v>603</v>
      </c>
      <c r="EK14" s="72">
        <v>0.33333000000000002</v>
      </c>
      <c r="EL14" s="47" t="s">
        <v>608</v>
      </c>
      <c r="EM14" s="47" t="s">
        <v>609</v>
      </c>
      <c r="EN14" s="47" t="s">
        <v>610</v>
      </c>
      <c r="EO14" s="47" t="s">
        <v>629</v>
      </c>
      <c r="EP14" s="47" t="s">
        <v>313</v>
      </c>
      <c r="EQ14" s="45" t="s">
        <v>714</v>
      </c>
      <c r="ER14" s="47" t="s">
        <v>602</v>
      </c>
      <c r="ES14" s="47" t="s">
        <v>603</v>
      </c>
      <c r="ET14" s="47" t="s">
        <v>584</v>
      </c>
      <c r="EU14" s="47" t="s">
        <v>585</v>
      </c>
      <c r="EV14" s="47" t="s">
        <v>591</v>
      </c>
      <c r="EW14" s="47">
        <v>2123944020</v>
      </c>
      <c r="EX14" s="56" t="s">
        <v>635</v>
      </c>
      <c r="EY14" s="47" t="s">
        <v>620</v>
      </c>
      <c r="EZ14" s="47" t="s">
        <v>253</v>
      </c>
      <c r="FA14" s="47"/>
      <c r="FB14" s="47" t="s">
        <v>621</v>
      </c>
      <c r="FC14" s="72">
        <v>0.33333000000000002</v>
      </c>
      <c r="FD14" s="47" t="s">
        <v>623</v>
      </c>
      <c r="FE14" s="47" t="s">
        <v>624</v>
      </c>
      <c r="FF14" s="47" t="s">
        <v>625</v>
      </c>
      <c r="FG14" s="47" t="s">
        <v>629</v>
      </c>
      <c r="FH14" s="47" t="s">
        <v>313</v>
      </c>
      <c r="FI14" s="45" t="s">
        <v>714</v>
      </c>
      <c r="FJ14" s="47" t="s">
        <v>620</v>
      </c>
      <c r="FK14" s="47" t="s">
        <v>621</v>
      </c>
      <c r="FL14" s="47" t="s">
        <v>584</v>
      </c>
      <c r="FM14" s="47" t="s">
        <v>585</v>
      </c>
      <c r="FN14" s="47" t="s">
        <v>591</v>
      </c>
      <c r="FO14" s="47" t="s">
        <v>626</v>
      </c>
      <c r="FP14" s="56" t="s">
        <v>635</v>
      </c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 t="s">
        <v>706</v>
      </c>
      <c r="IX14" s="45"/>
    </row>
    <row r="15" spans="1:258" ht="18" customHeight="1">
      <c r="A15" s="45">
        <v>11</v>
      </c>
      <c r="B15" s="45"/>
      <c r="C15" s="46">
        <v>101545</v>
      </c>
      <c r="D15" s="46" t="s">
        <v>668</v>
      </c>
      <c r="E15" s="46">
        <v>103123</v>
      </c>
      <c r="F15" s="45" t="s">
        <v>666</v>
      </c>
      <c r="G15" s="45" t="s">
        <v>667</v>
      </c>
      <c r="H15" s="45" t="s">
        <v>718</v>
      </c>
      <c r="I15" s="45"/>
      <c r="J15" s="45"/>
      <c r="K15" s="45" t="s">
        <v>668</v>
      </c>
      <c r="L15" s="45" t="s">
        <v>668</v>
      </c>
      <c r="M15" s="45" t="s">
        <v>668</v>
      </c>
      <c r="N15" s="45" t="s">
        <v>728</v>
      </c>
      <c r="O15" s="45"/>
      <c r="P15" s="47" t="s">
        <v>244</v>
      </c>
      <c r="Q15" s="45" t="s">
        <v>247</v>
      </c>
      <c r="R15" s="45">
        <v>10084562</v>
      </c>
      <c r="S15" s="47" t="s">
        <v>248</v>
      </c>
      <c r="T15" s="45" t="s">
        <v>668</v>
      </c>
      <c r="U15" s="45" t="s">
        <v>668</v>
      </c>
      <c r="V15" s="48">
        <v>45566</v>
      </c>
      <c r="W15" s="45"/>
      <c r="X15" s="45"/>
      <c r="Y15" s="45"/>
      <c r="Z15" s="47" t="s">
        <v>258</v>
      </c>
      <c r="AA15" s="47" t="s">
        <v>259</v>
      </c>
      <c r="AB15" s="47">
        <v>1152693963</v>
      </c>
      <c r="AC15" s="45" t="s">
        <v>290</v>
      </c>
      <c r="AD15" s="45" t="s">
        <v>292</v>
      </c>
      <c r="AE15" s="47" t="s">
        <v>278</v>
      </c>
      <c r="AF15" s="49">
        <v>4196978</v>
      </c>
      <c r="AG15" s="11">
        <v>0.19</v>
      </c>
      <c r="AH15" s="49">
        <v>0</v>
      </c>
      <c r="AI15" s="49">
        <v>0</v>
      </c>
      <c r="AJ15" s="49">
        <v>0</v>
      </c>
      <c r="AK15" s="49">
        <v>0</v>
      </c>
      <c r="AL15" s="49">
        <v>4196978</v>
      </c>
      <c r="AM15" s="50" t="s">
        <v>304</v>
      </c>
      <c r="AN15" s="45"/>
      <c r="AO15" s="51" t="s">
        <v>309</v>
      </c>
      <c r="AP15" s="52">
        <v>0.1</v>
      </c>
      <c r="AQ15" s="16">
        <v>0.11</v>
      </c>
      <c r="AR15" s="49">
        <v>443290</v>
      </c>
      <c r="AS15" s="49">
        <v>0</v>
      </c>
      <c r="AT15" s="49">
        <v>0</v>
      </c>
      <c r="AU15" s="54">
        <v>1.5699999999999999E-2</v>
      </c>
      <c r="AV15" s="49">
        <v>63131</v>
      </c>
      <c r="AW15" s="54">
        <f t="shared" si="0"/>
        <v>8.4300000000000014E-2</v>
      </c>
      <c r="AX15" s="13">
        <f t="shared" si="1"/>
        <v>353805.24540000007</v>
      </c>
      <c r="AY15" s="49">
        <v>0</v>
      </c>
      <c r="AZ15" s="47" t="s">
        <v>304</v>
      </c>
      <c r="BA15" s="49">
        <v>0</v>
      </c>
      <c r="BB15" s="49">
        <v>0</v>
      </c>
      <c r="BC15" s="47" t="s">
        <v>311</v>
      </c>
      <c r="BD15" s="55" t="s">
        <v>323</v>
      </c>
      <c r="BE15" s="47" t="s">
        <v>313</v>
      </c>
      <c r="BF15" s="45" t="s">
        <v>714</v>
      </c>
      <c r="BG15" s="45"/>
      <c r="BH15" s="45"/>
      <c r="BI15" s="45"/>
      <c r="BJ15" s="56" t="s">
        <v>337</v>
      </c>
      <c r="BK15" s="57" t="s">
        <v>352</v>
      </c>
      <c r="BL15" s="47"/>
      <c r="BM15" s="47"/>
      <c r="BN15" s="56">
        <v>3016268557</v>
      </c>
      <c r="BO15" s="55" t="s">
        <v>323</v>
      </c>
      <c r="BP15" s="47" t="s">
        <v>313</v>
      </c>
      <c r="BQ15" s="45" t="s">
        <v>627</v>
      </c>
      <c r="BR15" s="47" t="s">
        <v>381</v>
      </c>
      <c r="BS15" s="58">
        <v>44593</v>
      </c>
      <c r="BT15" s="59">
        <v>45688</v>
      </c>
      <c r="BU15" s="45" t="s">
        <v>631</v>
      </c>
      <c r="BV15" s="59">
        <v>45688</v>
      </c>
      <c r="BW15" s="60">
        <v>45566</v>
      </c>
      <c r="BX15" s="60">
        <v>45566</v>
      </c>
      <c r="BY15" s="47" t="s">
        <v>258</v>
      </c>
      <c r="BZ15" s="47" t="s">
        <v>385</v>
      </c>
      <c r="CA15" s="47">
        <v>43651053</v>
      </c>
      <c r="CB15" s="47" t="s">
        <v>393</v>
      </c>
      <c r="CC15" s="45">
        <v>11001</v>
      </c>
      <c r="CD15" s="47" t="s">
        <v>704</v>
      </c>
      <c r="CE15" s="47" t="s">
        <v>376</v>
      </c>
      <c r="CF15" s="47">
        <v>3112932701</v>
      </c>
      <c r="CG15" s="47"/>
      <c r="CH15" s="15" t="s">
        <v>705</v>
      </c>
      <c r="CI15" s="47" t="s">
        <v>258</v>
      </c>
      <c r="CJ15" s="47" t="s">
        <v>259</v>
      </c>
      <c r="CK15" s="47">
        <v>71210629</v>
      </c>
      <c r="CL15" s="47" t="s">
        <v>456</v>
      </c>
      <c r="CM15" s="45" t="s">
        <v>714</v>
      </c>
      <c r="CN15" s="47" t="s">
        <v>481</v>
      </c>
      <c r="CO15" s="47" t="s">
        <v>313</v>
      </c>
      <c r="CP15" s="47">
        <v>3146774028</v>
      </c>
      <c r="CQ15" s="47"/>
      <c r="CR15" s="47" t="s">
        <v>482</v>
      </c>
      <c r="CS15" s="47"/>
      <c r="CT15" s="47"/>
      <c r="CU15" s="47"/>
      <c r="CV15" s="47"/>
      <c r="CW15" s="45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 t="s">
        <v>258</v>
      </c>
      <c r="DN15" s="56">
        <v>71699014</v>
      </c>
      <c r="DO15" s="47" t="s">
        <v>259</v>
      </c>
      <c r="DP15" s="47" t="s">
        <v>523</v>
      </c>
      <c r="DQ15" s="72">
        <v>0.35199999999999998</v>
      </c>
      <c r="DR15" s="47" t="s">
        <v>550</v>
      </c>
      <c r="DS15" s="47"/>
      <c r="DT15" s="47">
        <v>3153062164</v>
      </c>
      <c r="DU15" s="47"/>
      <c r="DV15" s="47" t="s">
        <v>575</v>
      </c>
      <c r="DW15" s="47" t="s">
        <v>627</v>
      </c>
      <c r="DX15" s="47" t="s">
        <v>313</v>
      </c>
      <c r="DY15" s="45" t="s">
        <v>714</v>
      </c>
      <c r="DZ15" s="47" t="s">
        <v>592</v>
      </c>
      <c r="EA15" s="47">
        <v>32406318</v>
      </c>
      <c r="EB15" s="47" t="s">
        <v>584</v>
      </c>
      <c r="EC15" s="47" t="s">
        <v>593</v>
      </c>
      <c r="ED15" s="47" t="s">
        <v>586</v>
      </c>
      <c r="EE15" s="47">
        <v>434690129</v>
      </c>
      <c r="EF15" s="56" t="s">
        <v>635</v>
      </c>
      <c r="EG15" s="47" t="s">
        <v>604</v>
      </c>
      <c r="EH15" s="47" t="s">
        <v>258</v>
      </c>
      <c r="EI15" s="47" t="s">
        <v>259</v>
      </c>
      <c r="EJ15" s="47">
        <v>71275991</v>
      </c>
      <c r="EK15" s="72">
        <v>0.35199999999999998</v>
      </c>
      <c r="EL15" s="47" t="s">
        <v>611</v>
      </c>
      <c r="EM15" s="47">
        <v>3206913815</v>
      </c>
      <c r="EN15" s="55" t="s">
        <v>612</v>
      </c>
      <c r="EO15" s="47" t="s">
        <v>627</v>
      </c>
      <c r="EP15" s="47" t="s">
        <v>313</v>
      </c>
      <c r="EQ15" s="45" t="s">
        <v>714</v>
      </c>
      <c r="ER15" s="47" t="s">
        <v>615</v>
      </c>
      <c r="ES15" s="47">
        <v>70559408</v>
      </c>
      <c r="ET15" s="47" t="s">
        <v>584</v>
      </c>
      <c r="EU15" s="47" t="s">
        <v>585</v>
      </c>
      <c r="EV15" s="47" t="s">
        <v>586</v>
      </c>
      <c r="EW15" s="47">
        <v>10192736299</v>
      </c>
      <c r="EX15" s="56" t="s">
        <v>635</v>
      </c>
      <c r="EY15" s="47" t="s">
        <v>620</v>
      </c>
      <c r="EZ15" s="47" t="s">
        <v>253</v>
      </c>
      <c r="FA15" s="47"/>
      <c r="FB15" s="47">
        <v>900484392</v>
      </c>
      <c r="FC15" s="72">
        <v>0.29585800000000001</v>
      </c>
      <c r="FD15" s="47" t="s">
        <v>623</v>
      </c>
      <c r="FE15" s="47">
        <v>3104074606</v>
      </c>
      <c r="FF15" s="47" t="s">
        <v>625</v>
      </c>
      <c r="FG15" s="47" t="s">
        <v>629</v>
      </c>
      <c r="FH15" s="47" t="s">
        <v>313</v>
      </c>
      <c r="FI15" s="45" t="s">
        <v>714</v>
      </c>
      <c r="FJ15" s="47" t="s">
        <v>620</v>
      </c>
      <c r="FK15" s="47" t="s">
        <v>621</v>
      </c>
      <c r="FL15" s="47" t="s">
        <v>584</v>
      </c>
      <c r="FM15" s="47" t="s">
        <v>585</v>
      </c>
      <c r="FN15" s="47" t="s">
        <v>591</v>
      </c>
      <c r="FO15" s="47" t="s">
        <v>626</v>
      </c>
      <c r="FP15" s="56" t="s">
        <v>635</v>
      </c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 t="s">
        <v>642</v>
      </c>
      <c r="IX15" s="45"/>
    </row>
    <row r="16" spans="1:258" ht="18" customHeight="1">
      <c r="A16" s="45">
        <v>6</v>
      </c>
      <c r="B16" s="45"/>
      <c r="C16" s="46">
        <v>101540</v>
      </c>
      <c r="D16" s="46" t="s">
        <v>668</v>
      </c>
      <c r="E16" s="46">
        <v>103118</v>
      </c>
      <c r="F16" s="45" t="s">
        <v>666</v>
      </c>
      <c r="G16" s="45" t="s">
        <v>667</v>
      </c>
      <c r="H16" s="45" t="s">
        <v>718</v>
      </c>
      <c r="I16" s="45"/>
      <c r="J16" s="45"/>
      <c r="K16" s="45" t="s">
        <v>668</v>
      </c>
      <c r="L16" s="45" t="s">
        <v>668</v>
      </c>
      <c r="M16" s="45" t="s">
        <v>668</v>
      </c>
      <c r="N16" s="45" t="s">
        <v>728</v>
      </c>
      <c r="O16" s="45"/>
      <c r="P16" s="47" t="s">
        <v>243</v>
      </c>
      <c r="Q16" s="45" t="s">
        <v>247</v>
      </c>
      <c r="R16" s="45">
        <v>10084557</v>
      </c>
      <c r="S16" s="47" t="s">
        <v>248</v>
      </c>
      <c r="T16" s="45" t="s">
        <v>668</v>
      </c>
      <c r="U16" s="45" t="s">
        <v>668</v>
      </c>
      <c r="V16" s="48">
        <v>45566</v>
      </c>
      <c r="W16" s="45"/>
      <c r="X16" s="45"/>
      <c r="Y16" s="45"/>
      <c r="Z16" s="47" t="s">
        <v>253</v>
      </c>
      <c r="AA16" s="47"/>
      <c r="AB16" s="47">
        <v>800237608</v>
      </c>
      <c r="AC16" s="45"/>
      <c r="AD16" s="45"/>
      <c r="AE16" s="47" t="s">
        <v>273</v>
      </c>
      <c r="AF16" s="49">
        <v>8151710</v>
      </c>
      <c r="AG16" s="49">
        <v>1548825</v>
      </c>
      <c r="AH16" s="49">
        <v>1305655</v>
      </c>
      <c r="AI16" s="12">
        <v>3.5000000000000003E-2</v>
      </c>
      <c r="AJ16" s="49">
        <v>0</v>
      </c>
      <c r="AK16" s="49">
        <v>0</v>
      </c>
      <c r="AL16" s="49">
        <f>+AF16+AH16</f>
        <v>9457365</v>
      </c>
      <c r="AM16" s="50" t="s">
        <v>304</v>
      </c>
      <c r="AN16" s="45" t="s">
        <v>669</v>
      </c>
      <c r="AO16" s="51" t="s">
        <v>308</v>
      </c>
      <c r="AP16" s="52">
        <v>7.0000000000000007E-2</v>
      </c>
      <c r="AQ16" s="53" t="s">
        <v>310</v>
      </c>
      <c r="AR16" s="49">
        <v>512778</v>
      </c>
      <c r="AS16" s="61">
        <v>7.0000000000000007E-2</v>
      </c>
      <c r="AT16" s="49">
        <v>91396</v>
      </c>
      <c r="AU16" s="54">
        <v>1.5699999999999999E-2</v>
      </c>
      <c r="AV16" s="49">
        <v>168484</v>
      </c>
      <c r="AW16" s="54">
        <f t="shared" si="0"/>
        <v>5.4300000000000008E-2</v>
      </c>
      <c r="AX16" s="13">
        <f t="shared" si="1"/>
        <v>513534.91950000008</v>
      </c>
      <c r="AY16" s="49">
        <v>0</v>
      </c>
      <c r="AZ16" s="47" t="s">
        <v>304</v>
      </c>
      <c r="BA16" s="49">
        <v>0</v>
      </c>
      <c r="BB16" s="49">
        <v>0</v>
      </c>
      <c r="BC16" s="47" t="s">
        <v>311</v>
      </c>
      <c r="BD16" s="62" t="s">
        <v>320</v>
      </c>
      <c r="BE16" s="47" t="s">
        <v>318</v>
      </c>
      <c r="BF16" s="45" t="s">
        <v>712</v>
      </c>
      <c r="BG16" s="45"/>
      <c r="BH16" s="45"/>
      <c r="BI16" s="45"/>
      <c r="BJ16" s="56">
        <v>881346</v>
      </c>
      <c r="BK16" s="15" t="s">
        <v>696</v>
      </c>
      <c r="BL16" s="47" t="s">
        <v>348</v>
      </c>
      <c r="BM16" s="47" t="s">
        <v>364</v>
      </c>
      <c r="BN16" s="56">
        <v>3188840696</v>
      </c>
      <c r="BO16" s="73" t="s">
        <v>375</v>
      </c>
      <c r="BP16" s="47" t="s">
        <v>376</v>
      </c>
      <c r="BQ16" s="45" t="s">
        <v>629</v>
      </c>
      <c r="BR16" s="47" t="s">
        <v>381</v>
      </c>
      <c r="BS16" s="58">
        <v>43374</v>
      </c>
      <c r="BT16" s="59">
        <v>45930</v>
      </c>
      <c r="BU16" s="45" t="s">
        <v>631</v>
      </c>
      <c r="BV16" s="59">
        <v>45930</v>
      </c>
      <c r="BW16" s="60">
        <v>45566</v>
      </c>
      <c r="BX16" s="60">
        <v>45566</v>
      </c>
      <c r="BY16" s="47" t="s">
        <v>258</v>
      </c>
      <c r="BZ16" s="47" t="s">
        <v>259</v>
      </c>
      <c r="CA16" s="47">
        <v>80150144</v>
      </c>
      <c r="CB16" s="47" t="s">
        <v>388</v>
      </c>
      <c r="CC16" s="45">
        <v>11001</v>
      </c>
      <c r="CD16" s="47" t="s">
        <v>375</v>
      </c>
      <c r="CE16" s="47" t="s">
        <v>376</v>
      </c>
      <c r="CF16" s="47">
        <v>3153107285</v>
      </c>
      <c r="CG16" s="47" t="s">
        <v>364</v>
      </c>
      <c r="CH16" s="47" t="s">
        <v>416</v>
      </c>
      <c r="CI16" s="47"/>
      <c r="CJ16" s="47"/>
      <c r="CK16" s="47"/>
      <c r="CL16" s="47"/>
      <c r="CM16" s="45"/>
      <c r="CN16" s="47"/>
      <c r="CO16" s="47"/>
      <c r="CP16" s="47"/>
      <c r="CQ16" s="47"/>
      <c r="CR16" s="47"/>
      <c r="CS16" s="47"/>
      <c r="CT16" s="47"/>
      <c r="CU16" s="47"/>
      <c r="CV16" s="47"/>
      <c r="CW16" s="45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 t="s">
        <v>258</v>
      </c>
      <c r="DN16" s="56">
        <v>1127574075</v>
      </c>
      <c r="DO16" s="47" t="s">
        <v>385</v>
      </c>
      <c r="DP16" s="47" t="s">
        <v>519</v>
      </c>
      <c r="DQ16" s="61">
        <v>1</v>
      </c>
      <c r="DR16" s="47" t="s">
        <v>542</v>
      </c>
      <c r="DS16" s="47" t="s">
        <v>543</v>
      </c>
      <c r="DT16" s="47">
        <v>3206990080</v>
      </c>
      <c r="DU16" s="47"/>
      <c r="DV16" s="47" t="s">
        <v>571</v>
      </c>
      <c r="DW16" s="47" t="s">
        <v>629</v>
      </c>
      <c r="DX16" s="47" t="s">
        <v>313</v>
      </c>
      <c r="DY16" s="45" t="s">
        <v>714</v>
      </c>
      <c r="DZ16" s="47" t="s">
        <v>589</v>
      </c>
      <c r="EA16" s="47">
        <v>6790062</v>
      </c>
      <c r="EB16" s="47" t="s">
        <v>584</v>
      </c>
      <c r="EC16" s="47" t="s">
        <v>585</v>
      </c>
      <c r="ED16" s="47" t="s">
        <v>586</v>
      </c>
      <c r="EE16" s="66">
        <v>29208482406</v>
      </c>
      <c r="EF16" s="56" t="s">
        <v>635</v>
      </c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5"/>
      <c r="ER16" s="47"/>
      <c r="ES16" s="47"/>
      <c r="ET16" s="47"/>
      <c r="EU16" s="47"/>
      <c r="EV16" s="47"/>
      <c r="EW16" s="47"/>
      <c r="EX16" s="56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5"/>
      <c r="FJ16" s="47"/>
      <c r="FK16" s="47"/>
      <c r="FL16" s="47"/>
      <c r="FM16" s="47"/>
      <c r="FN16" s="47"/>
      <c r="FO16" s="47"/>
      <c r="FP16" s="56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 t="s">
        <v>665</v>
      </c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 t="s">
        <v>664</v>
      </c>
      <c r="IX16" s="45"/>
    </row>
    <row r="17" spans="1:258" ht="18" customHeight="1">
      <c r="A17" s="45">
        <v>2</v>
      </c>
      <c r="B17" s="45"/>
      <c r="C17" s="46">
        <v>101536</v>
      </c>
      <c r="D17" s="46" t="s">
        <v>726</v>
      </c>
      <c r="E17" s="46">
        <v>103114</v>
      </c>
      <c r="F17" s="45" t="s">
        <v>666</v>
      </c>
      <c r="G17" s="45" t="s">
        <v>667</v>
      </c>
      <c r="H17" s="45" t="s">
        <v>718</v>
      </c>
      <c r="I17" s="45"/>
      <c r="J17" s="45"/>
      <c r="K17" s="45" t="s">
        <v>668</v>
      </c>
      <c r="L17" s="45" t="s">
        <v>668</v>
      </c>
      <c r="M17" s="45" t="s">
        <v>668</v>
      </c>
      <c r="N17" s="45" t="s">
        <v>728</v>
      </c>
      <c r="O17" s="45"/>
      <c r="P17" s="47" t="s">
        <v>243</v>
      </c>
      <c r="Q17" s="45" t="s">
        <v>247</v>
      </c>
      <c r="R17" s="45">
        <v>10084553</v>
      </c>
      <c r="S17" s="47" t="s">
        <v>248</v>
      </c>
      <c r="T17" s="45" t="s">
        <v>668</v>
      </c>
      <c r="U17" s="45" t="s">
        <v>668</v>
      </c>
      <c r="V17" s="48">
        <v>45566</v>
      </c>
      <c r="W17" s="45"/>
      <c r="X17" s="45"/>
      <c r="Y17" s="45"/>
      <c r="Z17" s="47" t="s">
        <v>253</v>
      </c>
      <c r="AA17" s="47"/>
      <c r="AB17" s="47" t="s">
        <v>255</v>
      </c>
      <c r="AC17" s="45"/>
      <c r="AD17" s="45"/>
      <c r="AE17" s="74" t="s">
        <v>270</v>
      </c>
      <c r="AF17" s="49">
        <v>15076727</v>
      </c>
      <c r="AG17" s="11">
        <v>0.19</v>
      </c>
      <c r="AH17" s="49">
        <v>0</v>
      </c>
      <c r="AI17" s="12">
        <v>3.5000000000000003E-2</v>
      </c>
      <c r="AJ17" s="49">
        <v>0</v>
      </c>
      <c r="AK17" s="11">
        <v>0.15</v>
      </c>
      <c r="AL17" s="49">
        <v>15076727</v>
      </c>
      <c r="AM17" s="50" t="s">
        <v>304</v>
      </c>
      <c r="AN17" s="45" t="s">
        <v>669</v>
      </c>
      <c r="AO17" s="51" t="s">
        <v>307</v>
      </c>
      <c r="AP17" s="52">
        <v>7.0000000000000007E-2</v>
      </c>
      <c r="AQ17" s="52">
        <v>0.11</v>
      </c>
      <c r="AR17" s="49">
        <v>1255891</v>
      </c>
      <c r="AS17" s="49">
        <v>0</v>
      </c>
      <c r="AT17" s="49">
        <v>0</v>
      </c>
      <c r="AU17" s="54">
        <v>1.5699999999999999E-2</v>
      </c>
      <c r="AV17" s="49">
        <v>346765</v>
      </c>
      <c r="AW17" s="54">
        <f t="shared" si="0"/>
        <v>5.4300000000000008E-2</v>
      </c>
      <c r="AX17" s="13">
        <f t="shared" si="1"/>
        <v>818666.27610000013</v>
      </c>
      <c r="AY17" s="49">
        <v>0</v>
      </c>
      <c r="AZ17" s="47" t="s">
        <v>304</v>
      </c>
      <c r="BA17" s="49">
        <v>0</v>
      </c>
      <c r="BB17" s="49">
        <v>0</v>
      </c>
      <c r="BC17" s="47" t="s">
        <v>311</v>
      </c>
      <c r="BD17" s="62" t="s">
        <v>314</v>
      </c>
      <c r="BE17" s="47" t="s">
        <v>313</v>
      </c>
      <c r="BF17" s="45" t="s">
        <v>714</v>
      </c>
      <c r="BG17" s="45"/>
      <c r="BH17" s="45"/>
      <c r="BI17" s="45"/>
      <c r="BJ17" s="56" t="s">
        <v>332</v>
      </c>
      <c r="BK17" s="14" t="s">
        <v>685</v>
      </c>
      <c r="BL17" s="47" t="s">
        <v>344</v>
      </c>
      <c r="BM17" s="47" t="s">
        <v>362</v>
      </c>
      <c r="BN17" s="56">
        <v>3218520273</v>
      </c>
      <c r="BO17" s="47" t="s">
        <v>374</v>
      </c>
      <c r="BP17" s="47" t="s">
        <v>313</v>
      </c>
      <c r="BQ17" s="45" t="s">
        <v>629</v>
      </c>
      <c r="BR17" s="47" t="s">
        <v>379</v>
      </c>
      <c r="BS17" s="58">
        <v>42751</v>
      </c>
      <c r="BT17" s="59">
        <v>45672</v>
      </c>
      <c r="BU17" s="45" t="s">
        <v>628</v>
      </c>
      <c r="BV17" s="59">
        <v>45672</v>
      </c>
      <c r="BW17" s="60">
        <v>45566</v>
      </c>
      <c r="BX17" s="60">
        <v>45581</v>
      </c>
      <c r="BY17" s="47"/>
      <c r="BZ17" s="47"/>
      <c r="CA17" s="47"/>
      <c r="CB17" s="47"/>
      <c r="CC17" s="45"/>
      <c r="CD17" s="47"/>
      <c r="CE17" s="47"/>
      <c r="CF17" s="47"/>
      <c r="CG17" s="47"/>
      <c r="CH17" s="47"/>
      <c r="CI17" s="47"/>
      <c r="CJ17" s="47"/>
      <c r="CK17" s="47"/>
      <c r="CL17" s="47"/>
      <c r="CM17" s="45"/>
      <c r="CN17" s="47"/>
      <c r="CO17" s="47"/>
      <c r="CP17" s="47"/>
      <c r="CQ17" s="47"/>
      <c r="CR17" s="47"/>
      <c r="CS17" s="47"/>
      <c r="CT17" s="47"/>
      <c r="CU17" s="47"/>
      <c r="CV17" s="47"/>
      <c r="CW17" s="45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 t="s">
        <v>253</v>
      </c>
      <c r="DN17" s="56" t="s">
        <v>513</v>
      </c>
      <c r="DO17" s="47"/>
      <c r="DP17" s="47" t="s">
        <v>514</v>
      </c>
      <c r="DQ17" s="61">
        <v>1</v>
      </c>
      <c r="DR17" s="47" t="s">
        <v>535</v>
      </c>
      <c r="DS17" s="47" t="s">
        <v>536</v>
      </c>
      <c r="DT17" s="47">
        <v>3136503581</v>
      </c>
      <c r="DU17" s="47"/>
      <c r="DV17" s="47" t="s">
        <v>566</v>
      </c>
      <c r="DW17" s="47" t="s">
        <v>629</v>
      </c>
      <c r="DX17" s="47" t="s">
        <v>313</v>
      </c>
      <c r="DY17" s="45" t="s">
        <v>714</v>
      </c>
      <c r="DZ17" s="47" t="s">
        <v>514</v>
      </c>
      <c r="EA17" s="47" t="s">
        <v>513</v>
      </c>
      <c r="EB17" s="47" t="s">
        <v>584</v>
      </c>
      <c r="EC17" s="47" t="s">
        <v>585</v>
      </c>
      <c r="ED17" s="47" t="s">
        <v>586</v>
      </c>
      <c r="EE17" s="47">
        <v>2999114604</v>
      </c>
      <c r="EF17" s="56" t="s">
        <v>636</v>
      </c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5"/>
      <c r="ER17" s="47"/>
      <c r="ES17" s="47"/>
      <c r="ET17" s="47"/>
      <c r="EU17" s="47"/>
      <c r="EV17" s="47"/>
      <c r="EW17" s="47"/>
      <c r="EX17" s="56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5"/>
      <c r="FJ17" s="47"/>
      <c r="FK17" s="47"/>
      <c r="FL17" s="47"/>
      <c r="FM17" s="47"/>
      <c r="FN17" s="47"/>
      <c r="FO17" s="47"/>
      <c r="FP17" s="56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70"/>
      <c r="HB17" s="70"/>
      <c r="HC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</row>
    <row r="18" spans="1:258" ht="18" customHeight="1">
      <c r="A18" s="45">
        <v>19</v>
      </c>
      <c r="B18" s="45"/>
      <c r="C18" s="46">
        <v>101553</v>
      </c>
      <c r="D18" s="46" t="s">
        <v>723</v>
      </c>
      <c r="E18" s="46">
        <v>103131</v>
      </c>
      <c r="F18" s="45" t="s">
        <v>666</v>
      </c>
      <c r="G18" s="45" t="s">
        <v>667</v>
      </c>
      <c r="H18" s="45" t="s">
        <v>718</v>
      </c>
      <c r="I18" s="45"/>
      <c r="J18" s="45"/>
      <c r="K18" s="45" t="s">
        <v>668</v>
      </c>
      <c r="L18" s="45" t="s">
        <v>668</v>
      </c>
      <c r="M18" s="45" t="s">
        <v>668</v>
      </c>
      <c r="N18" s="45" t="s">
        <v>728</v>
      </c>
      <c r="O18" s="45"/>
      <c r="P18" s="47" t="s">
        <v>246</v>
      </c>
      <c r="Q18" s="45" t="s">
        <v>247</v>
      </c>
      <c r="R18" s="45">
        <v>10084570</v>
      </c>
      <c r="S18" s="47" t="s">
        <v>248</v>
      </c>
      <c r="T18" s="45" t="s">
        <v>668</v>
      </c>
      <c r="U18" s="45" t="s">
        <v>668</v>
      </c>
      <c r="V18" s="48">
        <v>45566</v>
      </c>
      <c r="W18" s="45"/>
      <c r="X18" s="45"/>
      <c r="Y18" s="45"/>
      <c r="Z18" s="47" t="s">
        <v>253</v>
      </c>
      <c r="AA18" s="47"/>
      <c r="AB18" s="47" t="s">
        <v>267</v>
      </c>
      <c r="AC18" s="45"/>
      <c r="AD18" s="45"/>
      <c r="AE18" s="47" t="s">
        <v>286</v>
      </c>
      <c r="AF18" s="49">
        <v>30586863</v>
      </c>
      <c r="AG18" s="11">
        <v>0.19</v>
      </c>
      <c r="AH18" s="49">
        <v>0</v>
      </c>
      <c r="AI18" s="12">
        <v>3.5000000000000003E-2</v>
      </c>
      <c r="AJ18" s="49">
        <v>0</v>
      </c>
      <c r="AK18" s="49">
        <v>0</v>
      </c>
      <c r="AL18" s="49">
        <v>30586863</v>
      </c>
      <c r="AM18" s="50" t="s">
        <v>304</v>
      </c>
      <c r="AN18" s="45" t="s">
        <v>669</v>
      </c>
      <c r="AO18" s="51" t="s">
        <v>308</v>
      </c>
      <c r="AP18" s="52">
        <v>0.1</v>
      </c>
      <c r="AQ18" s="17">
        <v>0.11</v>
      </c>
      <c r="AR18" s="49">
        <v>3303381</v>
      </c>
      <c r="AS18" s="49">
        <v>0</v>
      </c>
      <c r="AT18" s="49">
        <v>0</v>
      </c>
      <c r="AU18" s="54">
        <v>1.5699999999999999E-2</v>
      </c>
      <c r="AV18" s="49">
        <v>0</v>
      </c>
      <c r="AW18" s="54">
        <f t="shared" si="0"/>
        <v>8.4300000000000014E-2</v>
      </c>
      <c r="AX18" s="13">
        <f t="shared" si="1"/>
        <v>2578472.5509000006</v>
      </c>
      <c r="AY18" s="49" t="s">
        <v>630</v>
      </c>
      <c r="AZ18" s="47" t="s">
        <v>304</v>
      </c>
      <c r="BA18" s="49">
        <v>0</v>
      </c>
      <c r="BB18" s="49">
        <v>0</v>
      </c>
      <c r="BC18" s="47" t="s">
        <v>311</v>
      </c>
      <c r="BD18" s="47" t="s">
        <v>330</v>
      </c>
      <c r="BE18" s="47" t="s">
        <v>313</v>
      </c>
      <c r="BF18" s="45" t="s">
        <v>714</v>
      </c>
      <c r="BG18" s="45"/>
      <c r="BH18" s="45"/>
      <c r="BI18" s="45"/>
      <c r="BJ18" s="56"/>
      <c r="BK18" s="14" t="s">
        <v>694</v>
      </c>
      <c r="BL18" s="47" t="s">
        <v>359</v>
      </c>
      <c r="BM18" s="47" t="s">
        <v>372</v>
      </c>
      <c r="BN18" s="56">
        <v>3108328929</v>
      </c>
      <c r="BO18" s="47" t="s">
        <v>330</v>
      </c>
      <c r="BP18" s="47" t="s">
        <v>313</v>
      </c>
      <c r="BQ18" s="45" t="s">
        <v>629</v>
      </c>
      <c r="BR18" s="47" t="s">
        <v>379</v>
      </c>
      <c r="BS18" s="58">
        <v>43831</v>
      </c>
      <c r="BT18" s="64">
        <v>45657</v>
      </c>
      <c r="BU18" s="45" t="s">
        <v>631</v>
      </c>
      <c r="BV18" s="64">
        <v>45657</v>
      </c>
      <c r="BW18" s="60">
        <v>45566</v>
      </c>
      <c r="BX18" s="60">
        <v>45566</v>
      </c>
      <c r="BY18" s="47" t="s">
        <v>253</v>
      </c>
      <c r="BZ18" s="47"/>
      <c r="CA18" s="47" t="s">
        <v>401</v>
      </c>
      <c r="CB18" s="47" t="s">
        <v>402</v>
      </c>
      <c r="CC18" s="45" t="s">
        <v>714</v>
      </c>
      <c r="CD18" s="47" t="s">
        <v>441</v>
      </c>
      <c r="CE18" s="47" t="s">
        <v>313</v>
      </c>
      <c r="CF18" s="47">
        <v>3206907601</v>
      </c>
      <c r="CG18" s="47" t="s">
        <v>442</v>
      </c>
      <c r="CH18" s="47" t="s">
        <v>443</v>
      </c>
      <c r="CI18" s="47" t="s">
        <v>258</v>
      </c>
      <c r="CJ18" s="47" t="s">
        <v>385</v>
      </c>
      <c r="CK18" s="47">
        <v>42786373</v>
      </c>
      <c r="CL18" s="47" t="s">
        <v>464</v>
      </c>
      <c r="CM18" s="45" t="s">
        <v>714</v>
      </c>
      <c r="CN18" s="47" t="s">
        <v>496</v>
      </c>
      <c r="CO18" s="47" t="s">
        <v>313</v>
      </c>
      <c r="CP18" s="47">
        <v>3108323929</v>
      </c>
      <c r="CQ18" s="47" t="s">
        <v>497</v>
      </c>
      <c r="CR18" s="15" t="s">
        <v>694</v>
      </c>
      <c r="CS18" s="47"/>
      <c r="CT18" s="47"/>
      <c r="CU18" s="47"/>
      <c r="CV18" s="47"/>
      <c r="CW18" s="45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 t="s">
        <v>253</v>
      </c>
      <c r="DN18" s="56" t="s">
        <v>530</v>
      </c>
      <c r="DO18" s="47"/>
      <c r="DP18" s="47" t="s">
        <v>531</v>
      </c>
      <c r="DQ18" s="61">
        <v>1</v>
      </c>
      <c r="DR18" s="47" t="s">
        <v>559</v>
      </c>
      <c r="DS18" s="47" t="s">
        <v>560</v>
      </c>
      <c r="DT18" s="47">
        <v>3108956432</v>
      </c>
      <c r="DU18" s="47">
        <v>3137372646</v>
      </c>
      <c r="DV18" s="47" t="s">
        <v>580</v>
      </c>
      <c r="DW18" s="47" t="s">
        <v>629</v>
      </c>
      <c r="DX18" s="47" t="s">
        <v>313</v>
      </c>
      <c r="DY18" s="45" t="s">
        <v>714</v>
      </c>
      <c r="DZ18" s="47" t="s">
        <v>531</v>
      </c>
      <c r="EA18" s="47" t="s">
        <v>530</v>
      </c>
      <c r="EB18" s="47" t="s">
        <v>584</v>
      </c>
      <c r="EC18" s="47" t="s">
        <v>585</v>
      </c>
      <c r="ED18" s="47" t="s">
        <v>591</v>
      </c>
      <c r="EE18" s="47">
        <v>10072317780</v>
      </c>
      <c r="EF18" s="56" t="s">
        <v>635</v>
      </c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5"/>
      <c r="ER18" s="47"/>
      <c r="ES18" s="47"/>
      <c r="ET18" s="47"/>
      <c r="EU18" s="47"/>
      <c r="EV18" s="47"/>
      <c r="EW18" s="47"/>
      <c r="EX18" s="56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5"/>
      <c r="FJ18" s="47"/>
      <c r="FK18" s="47"/>
      <c r="FL18" s="47"/>
      <c r="FM18" s="47"/>
      <c r="FN18" s="47"/>
      <c r="FO18" s="47"/>
      <c r="FP18" s="56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 t="s">
        <v>693</v>
      </c>
      <c r="IX18" s="45"/>
    </row>
    <row r="19" spans="1:258" ht="18" customHeight="1">
      <c r="A19" s="45">
        <v>4</v>
      </c>
      <c r="B19" s="45"/>
      <c r="C19" s="46">
        <v>101538</v>
      </c>
      <c r="D19" s="46" t="s">
        <v>668</v>
      </c>
      <c r="E19" s="46">
        <v>103116</v>
      </c>
      <c r="F19" s="45" t="s">
        <v>666</v>
      </c>
      <c r="G19" s="45" t="s">
        <v>667</v>
      </c>
      <c r="H19" s="45" t="s">
        <v>718</v>
      </c>
      <c r="I19" s="45"/>
      <c r="J19" s="45"/>
      <c r="K19" s="45" t="s">
        <v>668</v>
      </c>
      <c r="L19" s="45" t="s">
        <v>668</v>
      </c>
      <c r="M19" s="45" t="s">
        <v>668</v>
      </c>
      <c r="N19" s="45" t="s">
        <v>728</v>
      </c>
      <c r="O19" s="45"/>
      <c r="P19" s="47" t="s">
        <v>243</v>
      </c>
      <c r="Q19" s="45" t="s">
        <v>247</v>
      </c>
      <c r="R19" s="45">
        <v>10084555</v>
      </c>
      <c r="S19" s="47" t="s">
        <v>248</v>
      </c>
      <c r="T19" s="45" t="s">
        <v>668</v>
      </c>
      <c r="U19" s="45" t="s">
        <v>668</v>
      </c>
      <c r="V19" s="48">
        <v>45566</v>
      </c>
      <c r="W19" s="45"/>
      <c r="X19" s="45"/>
      <c r="Y19" s="45"/>
      <c r="Z19" s="47" t="s">
        <v>253</v>
      </c>
      <c r="AA19" s="47"/>
      <c r="AB19" s="47" t="s">
        <v>257</v>
      </c>
      <c r="AC19" s="45"/>
      <c r="AD19" s="45"/>
      <c r="AE19" s="47" t="s">
        <v>272</v>
      </c>
      <c r="AF19" s="49">
        <v>9580360</v>
      </c>
      <c r="AG19" s="49">
        <v>1820268</v>
      </c>
      <c r="AH19" s="49">
        <v>0</v>
      </c>
      <c r="AI19" s="12">
        <v>3.5000000000000003E-2</v>
      </c>
      <c r="AJ19" s="49">
        <v>0</v>
      </c>
      <c r="AK19" s="49">
        <v>0</v>
      </c>
      <c r="AL19" s="49">
        <v>9580360</v>
      </c>
      <c r="AM19" s="50" t="s">
        <v>304</v>
      </c>
      <c r="AN19" s="45" t="s">
        <v>669</v>
      </c>
      <c r="AO19" s="51" t="s">
        <v>308</v>
      </c>
      <c r="AP19" s="52">
        <v>0.08</v>
      </c>
      <c r="AQ19" s="52">
        <v>0.11</v>
      </c>
      <c r="AR19" s="49">
        <v>766429</v>
      </c>
      <c r="AS19" s="49">
        <v>0</v>
      </c>
      <c r="AT19" s="49">
        <v>0</v>
      </c>
      <c r="AU19" s="54">
        <v>1.5699999999999999E-2</v>
      </c>
      <c r="AV19" s="49">
        <v>191407</v>
      </c>
      <c r="AW19" s="54">
        <f t="shared" si="0"/>
        <v>6.4299999999999996E-2</v>
      </c>
      <c r="AX19" s="13">
        <f t="shared" si="1"/>
        <v>616017.14799999993</v>
      </c>
      <c r="AY19" s="49" t="s">
        <v>630</v>
      </c>
      <c r="AZ19" s="47" t="s">
        <v>304</v>
      </c>
      <c r="BA19" s="49">
        <v>0</v>
      </c>
      <c r="BB19" s="49">
        <v>0</v>
      </c>
      <c r="BC19" s="47" t="s">
        <v>311</v>
      </c>
      <c r="BD19" s="62" t="s">
        <v>317</v>
      </c>
      <c r="BE19" s="47" t="s">
        <v>318</v>
      </c>
      <c r="BF19" s="45" t="s">
        <v>712</v>
      </c>
      <c r="BG19" s="45"/>
      <c r="BH19" s="45"/>
      <c r="BI19" s="45"/>
      <c r="BJ19" s="75"/>
      <c r="BK19" s="15" t="s">
        <v>682</v>
      </c>
      <c r="BL19" s="47" t="s">
        <v>346</v>
      </c>
      <c r="BM19" s="47">
        <v>3217463396</v>
      </c>
      <c r="BN19" s="56">
        <v>3113721630</v>
      </c>
      <c r="BO19" s="62" t="s">
        <v>317</v>
      </c>
      <c r="BP19" s="47" t="s">
        <v>318</v>
      </c>
      <c r="BQ19" s="45" t="s">
        <v>629</v>
      </c>
      <c r="BR19" s="47" t="s">
        <v>381</v>
      </c>
      <c r="BS19" s="58">
        <v>43070</v>
      </c>
      <c r="BT19" s="64">
        <v>45626</v>
      </c>
      <c r="BU19" s="45" t="s">
        <v>631</v>
      </c>
      <c r="BV19" s="64">
        <v>45626</v>
      </c>
      <c r="BW19" s="60">
        <v>45566</v>
      </c>
      <c r="BX19" s="60">
        <v>45566</v>
      </c>
      <c r="BY19" s="47" t="s">
        <v>258</v>
      </c>
      <c r="BZ19" s="47" t="s">
        <v>385</v>
      </c>
      <c r="CA19" s="47">
        <v>43626653</v>
      </c>
      <c r="CB19" s="47" t="s">
        <v>386</v>
      </c>
      <c r="CC19" s="45" t="s">
        <v>714</v>
      </c>
      <c r="CD19" s="47" t="s">
        <v>411</v>
      </c>
      <c r="CE19" s="47" t="s">
        <v>313</v>
      </c>
      <c r="CF19" s="47">
        <v>3117488166</v>
      </c>
      <c r="CG19" s="47" t="s">
        <v>412</v>
      </c>
      <c r="CH19" s="15" t="s">
        <v>683</v>
      </c>
      <c r="CI19" s="47" t="s">
        <v>258</v>
      </c>
      <c r="CJ19" s="47" t="s">
        <v>385</v>
      </c>
      <c r="CK19" s="47">
        <v>42876228</v>
      </c>
      <c r="CL19" s="47" t="s">
        <v>450</v>
      </c>
      <c r="CM19" s="45" t="s">
        <v>715</v>
      </c>
      <c r="CN19" s="47" t="s">
        <v>469</v>
      </c>
      <c r="CO19" s="47" t="s">
        <v>327</v>
      </c>
      <c r="CP19" s="47">
        <v>3217004897</v>
      </c>
      <c r="CQ19" s="47"/>
      <c r="CR19" s="15" t="s">
        <v>684</v>
      </c>
      <c r="CS19" s="47"/>
      <c r="CT19" s="47"/>
      <c r="CU19" s="47"/>
      <c r="CV19" s="47"/>
      <c r="CW19" s="45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 t="s">
        <v>253</v>
      </c>
      <c r="DN19" s="56" t="s">
        <v>516</v>
      </c>
      <c r="DO19" s="47"/>
      <c r="DP19" s="47" t="s">
        <v>517</v>
      </c>
      <c r="DQ19" s="61">
        <v>1</v>
      </c>
      <c r="DR19" s="47" t="s">
        <v>539</v>
      </c>
      <c r="DS19" s="47" t="s">
        <v>540</v>
      </c>
      <c r="DT19" s="47">
        <v>3206916072</v>
      </c>
      <c r="DU19" s="47"/>
      <c r="DV19" s="47" t="s">
        <v>569</v>
      </c>
      <c r="DW19" s="47" t="s">
        <v>567</v>
      </c>
      <c r="DX19" s="47" t="s">
        <v>318</v>
      </c>
      <c r="DY19" s="45" t="s">
        <v>712</v>
      </c>
      <c r="DZ19" s="47" t="s">
        <v>517</v>
      </c>
      <c r="EA19" s="56" t="s">
        <v>516</v>
      </c>
      <c r="EB19" s="47" t="s">
        <v>584</v>
      </c>
      <c r="EC19" s="47" t="s">
        <v>585</v>
      </c>
      <c r="ED19" s="47" t="s">
        <v>586</v>
      </c>
      <c r="EE19" s="66">
        <v>31420638917</v>
      </c>
      <c r="EF19" s="56" t="s">
        <v>635</v>
      </c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5"/>
      <c r="ER19" s="47"/>
      <c r="ES19" s="47"/>
      <c r="ET19" s="47"/>
      <c r="EU19" s="47"/>
      <c r="EV19" s="47"/>
      <c r="EW19" s="47"/>
      <c r="EX19" s="56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5"/>
      <c r="FJ19" s="47"/>
      <c r="FK19" s="47"/>
      <c r="FL19" s="47"/>
      <c r="FM19" s="47"/>
      <c r="FN19" s="47"/>
      <c r="FO19" s="47"/>
      <c r="FP19" s="56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</row>
    <row r="20" spans="1:258" ht="18" customHeight="1">
      <c r="A20" s="45">
        <v>21</v>
      </c>
      <c r="B20" s="45"/>
      <c r="C20" s="46">
        <v>101555</v>
      </c>
      <c r="D20" s="46" t="s">
        <v>722</v>
      </c>
      <c r="E20" s="46">
        <v>103133</v>
      </c>
      <c r="F20" s="45" t="s">
        <v>666</v>
      </c>
      <c r="G20" s="45" t="s">
        <v>667</v>
      </c>
      <c r="H20" s="45" t="s">
        <v>718</v>
      </c>
      <c r="I20" s="45"/>
      <c r="J20" s="45"/>
      <c r="K20" s="45" t="s">
        <v>668</v>
      </c>
      <c r="L20" s="45" t="s">
        <v>668</v>
      </c>
      <c r="M20" s="45" t="s">
        <v>668</v>
      </c>
      <c r="N20" s="45" t="s">
        <v>668</v>
      </c>
      <c r="O20" s="45"/>
      <c r="P20" s="47" t="s">
        <v>246</v>
      </c>
      <c r="Q20" s="45" t="s">
        <v>247</v>
      </c>
      <c r="R20" s="45">
        <v>10084572</v>
      </c>
      <c r="S20" s="47" t="s">
        <v>252</v>
      </c>
      <c r="T20" s="45" t="s">
        <v>668</v>
      </c>
      <c r="U20" s="45" t="s">
        <v>668</v>
      </c>
      <c r="V20" s="48">
        <v>45566</v>
      </c>
      <c r="W20" s="45"/>
      <c r="X20" s="45"/>
      <c r="Y20" s="45"/>
      <c r="Z20" s="47" t="s">
        <v>258</v>
      </c>
      <c r="AA20" s="47"/>
      <c r="AB20" s="47">
        <v>1037639610</v>
      </c>
      <c r="AC20" s="45" t="s">
        <v>301</v>
      </c>
      <c r="AD20" s="45" t="s">
        <v>302</v>
      </c>
      <c r="AE20" s="47" t="s">
        <v>288</v>
      </c>
      <c r="AF20" s="49">
        <v>2192335</v>
      </c>
      <c r="AG20" s="49">
        <v>0</v>
      </c>
      <c r="AH20" s="49">
        <v>430875</v>
      </c>
      <c r="AI20" s="49">
        <v>0</v>
      </c>
      <c r="AJ20" s="49">
        <v>0</v>
      </c>
      <c r="AK20" s="49">
        <v>0</v>
      </c>
      <c r="AL20" s="49">
        <v>2623210</v>
      </c>
      <c r="AM20" s="50" t="s">
        <v>304</v>
      </c>
      <c r="AN20" s="45" t="s">
        <v>669</v>
      </c>
      <c r="AO20" s="51" t="s">
        <v>308</v>
      </c>
      <c r="AP20" s="52">
        <v>0.08</v>
      </c>
      <c r="AQ20" s="53">
        <v>0</v>
      </c>
      <c r="AR20" s="49">
        <v>175387</v>
      </c>
      <c r="AS20" s="61">
        <v>0.08</v>
      </c>
      <c r="AT20" s="49">
        <v>34470</v>
      </c>
      <c r="AU20" s="54">
        <v>1.5699999999999999E-2</v>
      </c>
      <c r="AV20" s="49">
        <v>0</v>
      </c>
      <c r="AW20" s="54">
        <f t="shared" si="0"/>
        <v>6.4299999999999996E-2</v>
      </c>
      <c r="AX20" s="13">
        <f t="shared" si="1"/>
        <v>168672.40299999999</v>
      </c>
      <c r="AY20" s="49" t="s">
        <v>630</v>
      </c>
      <c r="AZ20" s="47" t="s">
        <v>304</v>
      </c>
      <c r="BA20" s="49">
        <v>0</v>
      </c>
      <c r="BB20" s="49">
        <v>0</v>
      </c>
      <c r="BC20" s="47" t="s">
        <v>311</v>
      </c>
      <c r="BD20" s="69" t="s">
        <v>637</v>
      </c>
      <c r="BE20" s="47" t="s">
        <v>313</v>
      </c>
      <c r="BF20" s="45" t="s">
        <v>714</v>
      </c>
      <c r="BG20" s="45"/>
      <c r="BH20" s="45"/>
      <c r="BI20" s="45"/>
      <c r="BJ20" s="56"/>
      <c r="BK20" s="47" t="s">
        <v>361</v>
      </c>
      <c r="BL20" s="47"/>
      <c r="BM20" s="47"/>
      <c r="BN20" s="56">
        <v>3217185549</v>
      </c>
      <c r="BO20" s="69" t="s">
        <v>637</v>
      </c>
      <c r="BP20" s="47" t="s">
        <v>313</v>
      </c>
      <c r="BQ20" s="45" t="s">
        <v>627</v>
      </c>
      <c r="BR20" s="47" t="s">
        <v>381</v>
      </c>
      <c r="BS20" s="58">
        <v>44866</v>
      </c>
      <c r="BT20" s="64">
        <v>45596</v>
      </c>
      <c r="BU20" s="45" t="s">
        <v>631</v>
      </c>
      <c r="BV20" s="64">
        <v>45596</v>
      </c>
      <c r="BW20" s="60">
        <v>45566</v>
      </c>
      <c r="BX20" s="60">
        <v>45566</v>
      </c>
      <c r="BY20" s="47" t="s">
        <v>258</v>
      </c>
      <c r="BZ20" s="47" t="s">
        <v>385</v>
      </c>
      <c r="CA20" s="47">
        <v>42760782</v>
      </c>
      <c r="CB20" s="47" t="s">
        <v>405</v>
      </c>
      <c r="CC20" s="45" t="s">
        <v>716</v>
      </c>
      <c r="CD20" s="47" t="s">
        <v>446</v>
      </c>
      <c r="CE20" s="47" t="s">
        <v>447</v>
      </c>
      <c r="CF20" s="47">
        <v>3146818484</v>
      </c>
      <c r="CG20" s="47"/>
      <c r="CH20" s="47" t="s">
        <v>448</v>
      </c>
      <c r="CI20" s="47" t="s">
        <v>258</v>
      </c>
      <c r="CJ20" s="47" t="s">
        <v>259</v>
      </c>
      <c r="CK20" s="47">
        <v>8275854</v>
      </c>
      <c r="CL20" s="47" t="s">
        <v>465</v>
      </c>
      <c r="CM20" s="45" t="s">
        <v>716</v>
      </c>
      <c r="CN20" s="47" t="s">
        <v>446</v>
      </c>
      <c r="CO20" s="47" t="s">
        <v>447</v>
      </c>
      <c r="CP20" s="47">
        <v>3113687901</v>
      </c>
      <c r="CQ20" s="47"/>
      <c r="CR20" s="47" t="s">
        <v>448</v>
      </c>
      <c r="CS20" s="47"/>
      <c r="CT20" s="47"/>
      <c r="CU20" s="47"/>
      <c r="CV20" s="47"/>
      <c r="CW20" s="45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 t="s">
        <v>258</v>
      </c>
      <c r="DN20" s="56">
        <v>42997592</v>
      </c>
      <c r="DO20" s="47" t="s">
        <v>385</v>
      </c>
      <c r="DP20" s="47" t="s">
        <v>532</v>
      </c>
      <c r="DQ20" s="61">
        <v>1</v>
      </c>
      <c r="DR20" s="47" t="s">
        <v>562</v>
      </c>
      <c r="DS20" s="47" t="s">
        <v>563</v>
      </c>
      <c r="DT20" s="47"/>
      <c r="DU20" s="50" t="s">
        <v>581</v>
      </c>
      <c r="DV20" s="47" t="s">
        <v>582</v>
      </c>
      <c r="DW20" s="47" t="s">
        <v>627</v>
      </c>
      <c r="DX20" s="47" t="s">
        <v>447</v>
      </c>
      <c r="DY20" s="45" t="s">
        <v>716</v>
      </c>
      <c r="DZ20" s="47" t="s">
        <v>598</v>
      </c>
      <c r="EA20" s="47">
        <v>1017137723</v>
      </c>
      <c r="EB20" s="47" t="s">
        <v>584</v>
      </c>
      <c r="EC20" s="47" t="s">
        <v>585</v>
      </c>
      <c r="ED20" s="47" t="s">
        <v>586</v>
      </c>
      <c r="EE20" s="47">
        <v>43677261197</v>
      </c>
      <c r="EF20" s="56" t="s">
        <v>635</v>
      </c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5"/>
      <c r="ER20" s="47"/>
      <c r="ES20" s="47"/>
      <c r="ET20" s="47"/>
      <c r="EU20" s="47"/>
      <c r="EV20" s="47"/>
      <c r="EW20" s="47"/>
      <c r="EX20" s="56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5"/>
      <c r="FJ20" s="47"/>
      <c r="FK20" s="47"/>
      <c r="FL20" s="47"/>
      <c r="FM20" s="47"/>
      <c r="FN20" s="47"/>
      <c r="FO20" s="47"/>
      <c r="FP20" s="56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7" t="s">
        <v>657</v>
      </c>
      <c r="HB20" s="47" t="s">
        <v>658</v>
      </c>
      <c r="HC20" s="47" t="s">
        <v>659</v>
      </c>
      <c r="HD20" s="47" t="s">
        <v>660</v>
      </c>
      <c r="HE20" s="47" t="s">
        <v>661</v>
      </c>
      <c r="HF20" s="47"/>
      <c r="HG20" s="47" t="s">
        <v>662</v>
      </c>
      <c r="HH20" s="47" t="s">
        <v>658</v>
      </c>
      <c r="HI20" s="47" t="s">
        <v>657</v>
      </c>
      <c r="HJ20" s="47" t="s">
        <v>584</v>
      </c>
      <c r="HK20" s="47" t="s">
        <v>585</v>
      </c>
      <c r="HL20" s="47" t="s">
        <v>591</v>
      </c>
      <c r="HM20" s="47" t="s">
        <v>663</v>
      </c>
      <c r="HN20" s="47">
        <v>5</v>
      </c>
      <c r="HO20" s="45" t="s">
        <v>643</v>
      </c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</row>
    <row r="21" spans="1:258" ht="18" customHeight="1">
      <c r="A21" s="45">
        <v>16</v>
      </c>
      <c r="B21" s="45"/>
      <c r="C21" s="46">
        <v>101550</v>
      </c>
      <c r="D21" s="46" t="s">
        <v>722</v>
      </c>
      <c r="E21" s="46">
        <v>103128</v>
      </c>
      <c r="F21" s="45" t="s">
        <v>666</v>
      </c>
      <c r="G21" s="45" t="s">
        <v>667</v>
      </c>
      <c r="H21" s="45" t="s">
        <v>718</v>
      </c>
      <c r="I21" s="45"/>
      <c r="J21" s="45"/>
      <c r="K21" s="45" t="s">
        <v>668</v>
      </c>
      <c r="L21" s="45" t="s">
        <v>668</v>
      </c>
      <c r="M21" s="45" t="s">
        <v>668</v>
      </c>
      <c r="N21" s="45" t="s">
        <v>668</v>
      </c>
      <c r="O21" s="45"/>
      <c r="P21" s="47" t="s">
        <v>243</v>
      </c>
      <c r="Q21" s="45" t="s">
        <v>247</v>
      </c>
      <c r="R21" s="45">
        <v>10084567</v>
      </c>
      <c r="S21" s="47" t="s">
        <v>248</v>
      </c>
      <c r="T21" s="45" t="s">
        <v>668</v>
      </c>
      <c r="U21" s="45" t="s">
        <v>668</v>
      </c>
      <c r="V21" s="48">
        <v>45566</v>
      </c>
      <c r="W21" s="45"/>
      <c r="X21" s="45"/>
      <c r="Y21" s="45"/>
      <c r="Z21" s="47" t="s">
        <v>253</v>
      </c>
      <c r="AA21" s="47"/>
      <c r="AB21" s="47" t="s">
        <v>264</v>
      </c>
      <c r="AC21" s="45"/>
      <c r="AD21" s="45"/>
      <c r="AE21" s="47" t="s">
        <v>283</v>
      </c>
      <c r="AF21" s="49">
        <v>10000000</v>
      </c>
      <c r="AG21" s="49">
        <v>0</v>
      </c>
      <c r="AH21" s="49">
        <v>316000</v>
      </c>
      <c r="AI21" s="12">
        <v>3.5000000000000003E-2</v>
      </c>
      <c r="AJ21" s="49">
        <v>0</v>
      </c>
      <c r="AK21" s="49">
        <v>0</v>
      </c>
      <c r="AL21" s="49">
        <v>10000000</v>
      </c>
      <c r="AM21" s="50" t="s">
        <v>305</v>
      </c>
      <c r="AN21" s="45"/>
      <c r="AO21" s="51" t="s">
        <v>308</v>
      </c>
      <c r="AP21" s="52">
        <v>0.1</v>
      </c>
      <c r="AQ21" s="53" t="s">
        <v>310</v>
      </c>
      <c r="AR21" s="49">
        <v>666700</v>
      </c>
      <c r="AS21" s="49">
        <v>0</v>
      </c>
      <c r="AT21" s="49">
        <v>0</v>
      </c>
      <c r="AU21" s="54">
        <v>1.5699999999999999E-2</v>
      </c>
      <c r="AV21" s="49">
        <v>153341</v>
      </c>
      <c r="AW21" s="54">
        <f t="shared" si="0"/>
        <v>8.4300000000000014E-2</v>
      </c>
      <c r="AX21" s="13">
        <f t="shared" si="1"/>
        <v>843000.00000000012</v>
      </c>
      <c r="AY21" s="49" t="s">
        <v>630</v>
      </c>
      <c r="AZ21" s="47" t="s">
        <v>304</v>
      </c>
      <c r="BA21" s="49">
        <v>0</v>
      </c>
      <c r="BB21" s="49">
        <v>0</v>
      </c>
      <c r="BC21" s="47" t="s">
        <v>311</v>
      </c>
      <c r="BD21" s="55" t="s">
        <v>634</v>
      </c>
      <c r="BE21" s="47" t="s">
        <v>327</v>
      </c>
      <c r="BF21" s="45" t="s">
        <v>715</v>
      </c>
      <c r="BG21" s="45"/>
      <c r="BH21" s="45"/>
      <c r="BI21" s="45"/>
      <c r="BJ21" s="56">
        <v>596220</v>
      </c>
      <c r="BK21" s="47" t="s">
        <v>357</v>
      </c>
      <c r="BL21" s="47"/>
      <c r="BM21" s="47">
        <v>3107203168</v>
      </c>
      <c r="BN21" s="55">
        <v>3195922456</v>
      </c>
      <c r="BO21" s="55" t="s">
        <v>677</v>
      </c>
      <c r="BP21" s="47" t="s">
        <v>327</v>
      </c>
      <c r="BQ21" s="45" t="s">
        <v>629</v>
      </c>
      <c r="BR21" s="47" t="s">
        <v>378</v>
      </c>
      <c r="BS21" s="58">
        <v>45292</v>
      </c>
      <c r="BT21" s="64">
        <v>45657</v>
      </c>
      <c r="BU21" s="45" t="s">
        <v>631</v>
      </c>
      <c r="BV21" s="64">
        <v>45657</v>
      </c>
      <c r="BW21" s="60">
        <v>45566</v>
      </c>
      <c r="BX21" s="60">
        <v>45566</v>
      </c>
      <c r="BY21" s="47" t="s">
        <v>258</v>
      </c>
      <c r="BZ21" s="47" t="s">
        <v>385</v>
      </c>
      <c r="CA21" s="47">
        <v>42787254</v>
      </c>
      <c r="CB21" s="47" t="s">
        <v>397</v>
      </c>
      <c r="CC21" s="45" t="s">
        <v>715</v>
      </c>
      <c r="CD21" s="47" t="s">
        <v>434</v>
      </c>
      <c r="CE21" s="47" t="s">
        <v>327</v>
      </c>
      <c r="CF21" s="47">
        <v>3206891217</v>
      </c>
      <c r="CG21" s="47"/>
      <c r="CH21" s="47" t="s">
        <v>435</v>
      </c>
      <c r="CI21" s="47" t="s">
        <v>258</v>
      </c>
      <c r="CJ21" s="47" t="s">
        <v>385</v>
      </c>
      <c r="CK21" s="47">
        <v>1039456805</v>
      </c>
      <c r="CL21" s="47" t="s">
        <v>462</v>
      </c>
      <c r="CM21" s="45" t="s">
        <v>715</v>
      </c>
      <c r="CN21" s="47" t="s">
        <v>491</v>
      </c>
      <c r="CO21" s="47" t="s">
        <v>327</v>
      </c>
      <c r="CP21" s="47">
        <v>3002812239</v>
      </c>
      <c r="CQ21" s="47"/>
      <c r="CR21" s="47" t="s">
        <v>492</v>
      </c>
      <c r="CS21" s="47"/>
      <c r="CT21" s="47"/>
      <c r="CU21" s="47"/>
      <c r="CV21" s="47"/>
      <c r="CW21" s="45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 t="s">
        <v>258</v>
      </c>
      <c r="DN21" s="56">
        <v>70551255</v>
      </c>
      <c r="DO21" s="47" t="s">
        <v>527</v>
      </c>
      <c r="DP21" s="47" t="s">
        <v>528</v>
      </c>
      <c r="DQ21" s="54">
        <v>0.66669999999999996</v>
      </c>
      <c r="DR21" s="47" t="s">
        <v>555</v>
      </c>
      <c r="DS21" s="47" t="s">
        <v>556</v>
      </c>
      <c r="DT21" s="47">
        <v>3104698847</v>
      </c>
      <c r="DU21" s="47"/>
      <c r="DV21" s="47" t="s">
        <v>578</v>
      </c>
      <c r="DW21" s="47" t="s">
        <v>627</v>
      </c>
      <c r="DX21" s="47" t="s">
        <v>313</v>
      </c>
      <c r="DY21" s="45" t="s">
        <v>714</v>
      </c>
      <c r="DZ21" s="47" t="s">
        <v>596</v>
      </c>
      <c r="EA21" s="47">
        <v>900124640</v>
      </c>
      <c r="EB21" s="47" t="s">
        <v>584</v>
      </c>
      <c r="EC21" s="47" t="s">
        <v>585</v>
      </c>
      <c r="ED21" s="47" t="s">
        <v>586</v>
      </c>
      <c r="EE21" s="47" t="s">
        <v>597</v>
      </c>
      <c r="EF21" s="56" t="s">
        <v>635</v>
      </c>
      <c r="EG21" s="47" t="s">
        <v>605</v>
      </c>
      <c r="EH21" s="47" t="s">
        <v>258</v>
      </c>
      <c r="EI21" s="47" t="s">
        <v>259</v>
      </c>
      <c r="EJ21" s="47">
        <v>70083192</v>
      </c>
      <c r="EK21" s="54">
        <v>0.33329999999999999</v>
      </c>
      <c r="EL21" s="47" t="s">
        <v>613</v>
      </c>
      <c r="EM21" s="47">
        <v>3104698847</v>
      </c>
      <c r="EN21" s="47" t="s">
        <v>578</v>
      </c>
      <c r="EO21" s="47" t="s">
        <v>627</v>
      </c>
      <c r="EP21" s="47" t="s">
        <v>313</v>
      </c>
      <c r="EQ21" s="45" t="s">
        <v>714</v>
      </c>
      <c r="ER21" s="47" t="s">
        <v>616</v>
      </c>
      <c r="ES21" s="47">
        <v>890921786</v>
      </c>
      <c r="ET21" s="47" t="s">
        <v>584</v>
      </c>
      <c r="EU21" s="47" t="s">
        <v>585</v>
      </c>
      <c r="EV21" s="47" t="s">
        <v>591</v>
      </c>
      <c r="EW21" s="47">
        <v>92949830304</v>
      </c>
      <c r="EX21" s="56" t="s">
        <v>635</v>
      </c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5"/>
      <c r="FJ21" s="47"/>
      <c r="FK21" s="47"/>
      <c r="FL21" s="47"/>
      <c r="FM21" s="47"/>
      <c r="FN21" s="47"/>
      <c r="FO21" s="47"/>
      <c r="FP21" s="56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7" t="s">
        <v>644</v>
      </c>
      <c r="HB21" s="47" t="s">
        <v>645</v>
      </c>
      <c r="HC21" s="47" t="s">
        <v>646</v>
      </c>
      <c r="HD21" s="76" t="s">
        <v>647</v>
      </c>
      <c r="HE21" s="47" t="s">
        <v>648</v>
      </c>
      <c r="HF21" s="47">
        <v>3136272630</v>
      </c>
      <c r="HG21" s="47" t="s">
        <v>649</v>
      </c>
      <c r="HH21" s="47" t="s">
        <v>645</v>
      </c>
      <c r="HI21" s="47" t="s">
        <v>644</v>
      </c>
      <c r="HJ21" s="47" t="s">
        <v>584</v>
      </c>
      <c r="HK21" s="47" t="s">
        <v>650</v>
      </c>
      <c r="HL21" s="47" t="s">
        <v>586</v>
      </c>
      <c r="HM21" s="47">
        <v>6902009300</v>
      </c>
      <c r="HN21" s="47">
        <v>5</v>
      </c>
      <c r="HO21" s="45" t="s">
        <v>643</v>
      </c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</row>
    <row r="22" spans="1:258" ht="18" customHeight="1">
      <c r="A22" s="45">
        <v>9</v>
      </c>
      <c r="B22" s="45"/>
      <c r="C22" s="46">
        <v>101543</v>
      </c>
      <c r="D22" s="46" t="s">
        <v>725</v>
      </c>
      <c r="E22" s="46">
        <v>103121</v>
      </c>
      <c r="F22" s="45" t="s">
        <v>666</v>
      </c>
      <c r="G22" s="45" t="s">
        <v>667</v>
      </c>
      <c r="H22" s="45" t="s">
        <v>718</v>
      </c>
      <c r="I22" s="45"/>
      <c r="J22" s="45"/>
      <c r="K22" s="45" t="s">
        <v>668</v>
      </c>
      <c r="L22" s="45" t="s">
        <v>668</v>
      </c>
      <c r="M22" s="45" t="s">
        <v>668</v>
      </c>
      <c r="N22" s="45" t="s">
        <v>668</v>
      </c>
      <c r="O22" s="45"/>
      <c r="P22" s="47" t="s">
        <v>244</v>
      </c>
      <c r="Q22" s="45" t="s">
        <v>247</v>
      </c>
      <c r="R22" s="45">
        <v>10084560</v>
      </c>
      <c r="S22" s="47" t="s">
        <v>250</v>
      </c>
      <c r="T22" s="45" t="s">
        <v>668</v>
      </c>
      <c r="U22" s="45" t="s">
        <v>668</v>
      </c>
      <c r="V22" s="48">
        <v>45566</v>
      </c>
      <c r="W22" s="45"/>
      <c r="X22" s="45"/>
      <c r="Y22" s="45"/>
      <c r="Z22" s="47" t="s">
        <v>253</v>
      </c>
      <c r="AA22" s="47"/>
      <c r="AB22" s="47" t="s">
        <v>261</v>
      </c>
      <c r="AC22" s="45"/>
      <c r="AD22" s="45"/>
      <c r="AE22" s="47" t="s">
        <v>276</v>
      </c>
      <c r="AF22" s="49">
        <v>4243358</v>
      </c>
      <c r="AG22" s="49">
        <v>0</v>
      </c>
      <c r="AH22" s="49">
        <v>699600</v>
      </c>
      <c r="AI22" s="49">
        <v>0</v>
      </c>
      <c r="AJ22" s="49">
        <v>0</v>
      </c>
      <c r="AK22" s="49">
        <v>0</v>
      </c>
      <c r="AL22" s="49">
        <v>4243358</v>
      </c>
      <c r="AM22" s="50" t="s">
        <v>305</v>
      </c>
      <c r="AN22" s="45"/>
      <c r="AO22" s="51" t="s">
        <v>307</v>
      </c>
      <c r="AP22" s="52">
        <v>0.08</v>
      </c>
      <c r="AQ22" s="53">
        <v>0</v>
      </c>
      <c r="AR22" s="49">
        <v>339469</v>
      </c>
      <c r="AS22" s="49">
        <v>0</v>
      </c>
      <c r="AT22" s="49">
        <v>0</v>
      </c>
      <c r="AU22" s="54">
        <v>1.5699999999999999E-2</v>
      </c>
      <c r="AV22" s="49">
        <v>63829</v>
      </c>
      <c r="AW22" s="54">
        <f t="shared" si="0"/>
        <v>6.4299999999999996E-2</v>
      </c>
      <c r="AX22" s="13">
        <f t="shared" si="1"/>
        <v>272847.91939999996</v>
      </c>
      <c r="AY22" s="49" t="s">
        <v>630</v>
      </c>
      <c r="AZ22" s="47" t="s">
        <v>304</v>
      </c>
      <c r="BA22" s="49">
        <v>0</v>
      </c>
      <c r="BB22" s="49">
        <v>0</v>
      </c>
      <c r="BC22" s="47" t="s">
        <v>312</v>
      </c>
      <c r="BD22" s="69" t="s">
        <v>633</v>
      </c>
      <c r="BE22" s="47" t="s">
        <v>313</v>
      </c>
      <c r="BF22" s="45" t="s">
        <v>714</v>
      </c>
      <c r="BG22" s="45"/>
      <c r="BH22" s="45"/>
      <c r="BI22" s="45"/>
      <c r="BJ22" s="77" t="s">
        <v>342</v>
      </c>
      <c r="BK22" s="57" t="s">
        <v>351</v>
      </c>
      <c r="BL22" s="47"/>
      <c r="BM22" s="47">
        <v>5808121</v>
      </c>
      <c r="BN22" s="56">
        <v>3112780813</v>
      </c>
      <c r="BO22" s="69" t="s">
        <v>633</v>
      </c>
      <c r="BP22" s="47" t="s">
        <v>313</v>
      </c>
      <c r="BQ22" s="45" t="s">
        <v>629</v>
      </c>
      <c r="BR22" s="47" t="s">
        <v>381</v>
      </c>
      <c r="BS22" s="58">
        <v>44256</v>
      </c>
      <c r="BT22" s="59">
        <v>45716</v>
      </c>
      <c r="BU22" s="45" t="s">
        <v>631</v>
      </c>
      <c r="BV22" s="59">
        <v>45716</v>
      </c>
      <c r="BW22" s="60">
        <v>45566</v>
      </c>
      <c r="BX22" s="60">
        <v>45566</v>
      </c>
      <c r="BY22" s="47" t="s">
        <v>258</v>
      </c>
      <c r="BZ22" s="47" t="s">
        <v>259</v>
      </c>
      <c r="CA22" s="47">
        <v>19218916</v>
      </c>
      <c r="CB22" s="47" t="s">
        <v>391</v>
      </c>
      <c r="CC22" s="45">
        <v>47001</v>
      </c>
      <c r="CD22" s="47" t="s">
        <v>423</v>
      </c>
      <c r="CE22" s="47" t="s">
        <v>424</v>
      </c>
      <c r="CF22" s="47">
        <v>3013798339</v>
      </c>
      <c r="CG22" s="47"/>
      <c r="CH22" s="47" t="s">
        <v>425</v>
      </c>
      <c r="CI22" s="47" t="s">
        <v>258</v>
      </c>
      <c r="CJ22" s="47" t="s">
        <v>385</v>
      </c>
      <c r="CK22" s="47">
        <v>38965722</v>
      </c>
      <c r="CL22" s="47" t="s">
        <v>454</v>
      </c>
      <c r="CM22" s="45">
        <v>76001</v>
      </c>
      <c r="CN22" s="47" t="s">
        <v>475</v>
      </c>
      <c r="CO22" s="47" t="s">
        <v>476</v>
      </c>
      <c r="CP22" s="47">
        <v>3143621868</v>
      </c>
      <c r="CQ22" s="47"/>
      <c r="CR22" s="47" t="s">
        <v>477</v>
      </c>
      <c r="CS22" s="47" t="s">
        <v>258</v>
      </c>
      <c r="CT22" s="47" t="s">
        <v>259</v>
      </c>
      <c r="CU22" s="47">
        <v>71699835</v>
      </c>
      <c r="CV22" s="47" t="s">
        <v>478</v>
      </c>
      <c r="CW22" s="45">
        <v>11001</v>
      </c>
      <c r="CX22" s="47" t="s">
        <v>503</v>
      </c>
      <c r="CY22" s="47" t="s">
        <v>687</v>
      </c>
      <c r="CZ22" s="47">
        <v>3102241942</v>
      </c>
      <c r="DA22" s="47" t="s">
        <v>504</v>
      </c>
      <c r="DB22" s="47" t="s">
        <v>505</v>
      </c>
      <c r="DC22" s="47" t="s">
        <v>258</v>
      </c>
      <c r="DD22" s="47">
        <v>52863543</v>
      </c>
      <c r="DE22" s="47" t="s">
        <v>385</v>
      </c>
      <c r="DF22" s="47" t="s">
        <v>506</v>
      </c>
      <c r="DG22" s="47" t="s">
        <v>714</v>
      </c>
      <c r="DH22" s="47" t="s">
        <v>510</v>
      </c>
      <c r="DI22" s="47" t="s">
        <v>313</v>
      </c>
      <c r="DJ22" s="47">
        <v>3134947643</v>
      </c>
      <c r="DK22" s="47" t="s">
        <v>511</v>
      </c>
      <c r="DL22" s="47"/>
      <c r="DM22" s="47" t="s">
        <v>258</v>
      </c>
      <c r="DN22" s="56">
        <v>71380423</v>
      </c>
      <c r="DO22" s="47" t="s">
        <v>259</v>
      </c>
      <c r="DP22" s="47" t="s">
        <v>522</v>
      </c>
      <c r="DQ22" s="61">
        <v>1</v>
      </c>
      <c r="DR22" s="47" t="s">
        <v>548</v>
      </c>
      <c r="DS22" s="47" t="s">
        <v>549</v>
      </c>
      <c r="DT22" s="47">
        <v>3206905490</v>
      </c>
      <c r="DU22" s="47">
        <v>3206480143</v>
      </c>
      <c r="DV22" s="47" t="s">
        <v>574</v>
      </c>
      <c r="DW22" s="47" t="s">
        <v>629</v>
      </c>
      <c r="DX22" s="47" t="s">
        <v>313</v>
      </c>
      <c r="DY22" s="45" t="s">
        <v>714</v>
      </c>
      <c r="DZ22" s="47" t="s">
        <v>522</v>
      </c>
      <c r="EA22" s="47">
        <v>71380423</v>
      </c>
      <c r="EB22" s="47" t="s">
        <v>584</v>
      </c>
      <c r="EC22" s="47" t="s">
        <v>585</v>
      </c>
      <c r="ED22" s="47" t="s">
        <v>586</v>
      </c>
      <c r="EE22" s="47">
        <v>10065367932</v>
      </c>
      <c r="EF22" s="56" t="s">
        <v>635</v>
      </c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5"/>
      <c r="ER22" s="47"/>
      <c r="ES22" s="47"/>
      <c r="ET22" s="47"/>
      <c r="EU22" s="47"/>
      <c r="EV22" s="47"/>
      <c r="EW22" s="47"/>
      <c r="EX22" s="56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5"/>
      <c r="FJ22" s="47"/>
      <c r="FK22" s="47"/>
      <c r="FL22" s="47"/>
      <c r="FM22" s="47"/>
      <c r="FN22" s="47"/>
      <c r="FO22" s="47"/>
      <c r="FP22" s="56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78" t="s">
        <v>651</v>
      </c>
      <c r="HB22" s="78" t="s">
        <v>652</v>
      </c>
      <c r="HC22" s="78" t="s">
        <v>653</v>
      </c>
      <c r="HD22" s="78" t="s">
        <v>654</v>
      </c>
      <c r="HE22" s="78" t="s">
        <v>655</v>
      </c>
      <c r="HF22" s="78">
        <v>3176486568</v>
      </c>
      <c r="HG22" s="78" t="s">
        <v>656</v>
      </c>
      <c r="HH22" s="78" t="s">
        <v>652</v>
      </c>
      <c r="HI22" s="78" t="s">
        <v>651</v>
      </c>
      <c r="HJ22" s="78" t="s">
        <v>584</v>
      </c>
      <c r="HK22" s="78" t="s">
        <v>585</v>
      </c>
      <c r="HL22" s="78" t="s">
        <v>591</v>
      </c>
      <c r="HM22" s="78">
        <v>34250828414</v>
      </c>
      <c r="HN22" s="78">
        <v>5</v>
      </c>
      <c r="HO22" s="45" t="s">
        <v>643</v>
      </c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 t="s">
        <v>711</v>
      </c>
      <c r="IX22" s="45"/>
    </row>
    <row r="23" spans="1:258" ht="18" customHeight="1">
      <c r="AL23" s="20">
        <f>SUM(AL2:AL22)</f>
        <v>168218471</v>
      </c>
      <c r="AX23" s="18">
        <f>SUM(AX2:AX22)</f>
        <v>12361160.925300002</v>
      </c>
    </row>
    <row r="24" spans="1:258" ht="18" customHeight="1">
      <c r="AX24" s="18"/>
    </row>
  </sheetData>
  <autoFilter ref="A1:IX1" xr:uid="{8EE15286-9D2D-407A-B0CD-910D3B346ABE}">
    <sortState xmlns:xlrd2="http://schemas.microsoft.com/office/spreadsheetml/2017/richdata2" ref="A2:IX23">
      <sortCondition ref="N1"/>
    </sortState>
  </autoFilter>
  <conditionalFormatting sqref="A1">
    <cfRule type="duplicateValues" dxfId="54" priority="53"/>
    <cfRule type="duplicateValues" dxfId="53" priority="52"/>
    <cfRule type="duplicateValues" dxfId="52" priority="51"/>
    <cfRule type="duplicateValues" dxfId="51" priority="50"/>
    <cfRule type="duplicateValues" dxfId="50" priority="48"/>
    <cfRule type="duplicateValues" dxfId="49" priority="47"/>
    <cfRule type="duplicateValues" dxfId="48" priority="55" stopIfTrue="1"/>
    <cfRule type="duplicateValues" dxfId="47" priority="46"/>
    <cfRule type="duplicateValues" dxfId="46" priority="49"/>
    <cfRule type="duplicateValues" dxfId="45" priority="54"/>
  </conditionalFormatting>
  <conditionalFormatting sqref="B1:D1">
    <cfRule type="duplicateValues" dxfId="44" priority="33"/>
    <cfRule type="duplicateValues" dxfId="43" priority="34" stopIfTrue="1"/>
  </conditionalFormatting>
  <conditionalFormatting sqref="C1:D1">
    <cfRule type="duplicateValues" dxfId="42" priority="29"/>
    <cfRule type="duplicateValues" dxfId="41" priority="30"/>
    <cfRule type="duplicateValues" dxfId="40" priority="23"/>
    <cfRule type="duplicateValues" dxfId="39" priority="24"/>
    <cfRule type="duplicateValues" dxfId="38" priority="25"/>
    <cfRule type="duplicateValues" dxfId="37" priority="26"/>
    <cfRule type="duplicateValues" dxfId="36" priority="27"/>
    <cfRule type="duplicateValues" dxfId="35" priority="28"/>
  </conditionalFormatting>
  <conditionalFormatting sqref="E1">
    <cfRule type="duplicateValues" dxfId="34" priority="32"/>
    <cfRule type="duplicateValues" dxfId="33" priority="37"/>
    <cfRule type="duplicateValues" dxfId="32" priority="35"/>
    <cfRule type="duplicateValues" dxfId="31" priority="36"/>
  </conditionalFormatting>
  <conditionalFormatting sqref="F1:G1">
    <cfRule type="duplicateValues" dxfId="30" priority="38"/>
    <cfRule type="duplicateValues" dxfId="29" priority="39" stopIfTrue="1"/>
  </conditionalFormatting>
  <conditionalFormatting sqref="J1 H1">
    <cfRule type="duplicateValues" dxfId="28" priority="44" stopIfTrue="1"/>
    <cfRule type="duplicateValues" dxfId="27" priority="43"/>
  </conditionalFormatting>
  <conditionalFormatting sqref="P1:Q1">
    <cfRule type="duplicateValues" dxfId="26" priority="45"/>
  </conditionalFormatting>
  <conditionalFormatting sqref="R1:T1">
    <cfRule type="duplicateValues" dxfId="25" priority="42"/>
  </conditionalFormatting>
  <conditionalFormatting sqref="Y1:AA1">
    <cfRule type="duplicateValues" dxfId="24" priority="31"/>
    <cfRule type="duplicateValues" dxfId="23" priority="40"/>
    <cfRule type="duplicateValues" dxfId="22" priority="41"/>
    <cfRule type="duplicateValues" dxfId="21" priority="22"/>
  </conditionalFormatting>
  <conditionalFormatting sqref="DN1:DN1048576">
    <cfRule type="duplicateValues" dxfId="20" priority="1"/>
  </conditionalFormatting>
  <conditionalFormatting sqref="EQ1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 stopIfTrue="1"/>
  </conditionalFormatting>
  <conditionalFormatting sqref="FI1">
    <cfRule type="duplicateValues" dxfId="14" priority="8"/>
    <cfRule type="duplicateValues" dxfId="13" priority="9"/>
    <cfRule type="duplicateValues" dxfId="12" priority="10"/>
    <cfRule type="duplicateValues" dxfId="11" priority="11" stopIfTrue="1"/>
    <cfRule type="duplicateValues" dxfId="10" priority="7"/>
  </conditionalFormatting>
  <conditionalFormatting sqref="GA1">
    <cfRule type="duplicateValues" dxfId="9" priority="21" stopIfTrue="1"/>
    <cfRule type="duplicateValues" dxfId="8" priority="20"/>
    <cfRule type="duplicateValues" dxfId="7" priority="19"/>
    <cfRule type="duplicateValues" dxfId="6" priority="18"/>
    <cfRule type="duplicateValues" dxfId="5" priority="17"/>
  </conditionalFormatting>
  <conditionalFormatting sqref="GS1">
    <cfRule type="duplicateValues" dxfId="4" priority="16" stopIfTrue="1"/>
    <cfRule type="duplicateValues" dxfId="3" priority="15"/>
    <cfRule type="duplicateValues" dxfId="2" priority="14"/>
    <cfRule type="duplicateValues" dxfId="1" priority="13"/>
    <cfRule type="duplicateValues" dxfId="0" priority="12"/>
  </conditionalFormatting>
  <hyperlinks>
    <hyperlink ref="BK4" r:id="rId1" xr:uid="{B780A467-6B41-4B3A-B1FC-8B3A9E0DB301}"/>
    <hyperlink ref="BK10" r:id="rId2" xr:uid="{A329EB40-73E0-4681-BE18-162FC31D3446}"/>
    <hyperlink ref="BK19" r:id="rId3" xr:uid="{061F93A7-1736-46E4-BE41-10E980E174CD}"/>
    <hyperlink ref="CH19" r:id="rId4" xr:uid="{078BE81B-DA58-4415-BEBA-F1A0DA1F503A}"/>
    <hyperlink ref="CR19" r:id="rId5" xr:uid="{129D8FE2-0695-477F-BA4B-93B05AAC706A}"/>
    <hyperlink ref="BK17" r:id="rId6" xr:uid="{19FA8E6A-639A-4801-9915-0D7E3A3CC1AF}"/>
    <hyperlink ref="BK11" r:id="rId7" xr:uid="{3FC4B539-DF24-42E1-80D9-EB4F78196BFF}"/>
    <hyperlink ref="CH5" r:id="rId8" xr:uid="{6C9913F1-442E-4F75-B280-2F3FD31FB3D3}"/>
    <hyperlink ref="BK18" r:id="rId9" xr:uid="{599DB872-00D0-41C5-BE05-BBDC43352410}"/>
    <hyperlink ref="CR18" r:id="rId10" xr:uid="{F05F953E-BAC4-4730-A732-381D502045DF}"/>
    <hyperlink ref="BK8" r:id="rId11" xr:uid="{FBE93083-9E41-4735-85D4-91B37D210A9E}"/>
    <hyperlink ref="BK16" r:id="rId12" xr:uid="{26DA85E5-E166-40BA-B3CC-C72BEFA5CD98}"/>
    <hyperlink ref="BK13" r:id="rId13" xr:uid="{3693DECE-DB2B-4823-9C06-0AEA26CA441E}"/>
    <hyperlink ref="BK7" r:id="rId14" xr:uid="{4E951F6E-BF08-4AA1-8D9C-CBFC71DB82EA}"/>
    <hyperlink ref="DB7" r:id="rId15" xr:uid="{3BF5FD89-E0C9-43C4-A7DB-8D30E6B7F126}"/>
    <hyperlink ref="DL7" r:id="rId16" xr:uid="{FDBA2CDC-7D89-4C1B-8C9E-13495B7FDC62}"/>
    <hyperlink ref="CH15" r:id="rId17" xr:uid="{ECEF90BC-9CE1-4E41-8E0E-0B632791955A}"/>
    <hyperlink ref="BK12" r:id="rId18" xr:uid="{6815C332-D6A3-4E16-AA83-473DE2889AAB}"/>
    <hyperlink ref="DB13" r:id="rId19" xr:uid="{7AAA8B25-64E1-4880-99CD-B1951D64553D}"/>
  </hyperlinks>
  <pageMargins left="0.7" right="0.7" top="0.75" bottom="0.75" header="0.3" footer="0.3"/>
  <legacy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1FD-D372-4989-89F2-5C7DFD868DBE}">
  <dimension ref="A1:I34"/>
  <sheetViews>
    <sheetView tabSelected="1" workbookViewId="0">
      <selection sqref="A1:B1"/>
    </sheetView>
  </sheetViews>
  <sheetFormatPr baseColWidth="10" defaultRowHeight="15"/>
  <cols>
    <col min="1" max="1" width="32.28515625" customWidth="1"/>
    <col min="2" max="2" width="38.28515625" customWidth="1"/>
    <col min="4" max="4" width="16.42578125" bestFit="1" customWidth="1"/>
    <col min="5" max="6" width="13" bestFit="1" customWidth="1"/>
  </cols>
  <sheetData>
    <row r="1" spans="1:9">
      <c r="A1" s="79" t="s">
        <v>745</v>
      </c>
      <c r="B1" s="79"/>
      <c r="C1" s="39">
        <v>900276073</v>
      </c>
    </row>
    <row r="2" spans="1:9">
      <c r="A2" s="21" t="s">
        <v>729</v>
      </c>
      <c r="B2" s="21" t="s">
        <v>730</v>
      </c>
    </row>
    <row r="3" spans="1:9">
      <c r="A3" s="22" t="s">
        <v>731</v>
      </c>
      <c r="B3" s="23">
        <f>+MATRIZ!AL23</f>
        <v>168218471</v>
      </c>
      <c r="D3" s="42" t="s">
        <v>747</v>
      </c>
      <c r="E3" s="42" t="s">
        <v>748</v>
      </c>
      <c r="F3" s="42"/>
      <c r="G3" s="42"/>
    </row>
    <row r="4" spans="1:9">
      <c r="A4" s="24" t="s">
        <v>732</v>
      </c>
      <c r="B4" s="23">
        <f>+MATRIZ!AX23</f>
        <v>12361160.925300002</v>
      </c>
      <c r="D4" s="40">
        <v>45555</v>
      </c>
      <c r="E4" s="41">
        <v>0.35</v>
      </c>
      <c r="F4" s="43">
        <v>68671241</v>
      </c>
    </row>
    <row r="5" spans="1:9">
      <c r="A5" s="24" t="s">
        <v>746</v>
      </c>
      <c r="B5" s="23">
        <f>+B4*16</f>
        <v>197778574.80480003</v>
      </c>
      <c r="D5" s="40">
        <v>45572</v>
      </c>
      <c r="E5" s="41">
        <v>0.15</v>
      </c>
      <c r="F5" s="43">
        <v>29559104</v>
      </c>
    </row>
    <row r="6" spans="1:9">
      <c r="A6" s="25" t="s">
        <v>733</v>
      </c>
      <c r="B6" s="26">
        <f>+B5</f>
        <v>197778574.80480003</v>
      </c>
      <c r="D6" s="40">
        <v>45646</v>
      </c>
      <c r="E6" s="41"/>
      <c r="F6" s="43"/>
    </row>
    <row r="7" spans="1:9">
      <c r="A7" s="79" t="s">
        <v>734</v>
      </c>
      <c r="B7" s="79"/>
      <c r="F7" s="43"/>
    </row>
    <row r="8" spans="1:9">
      <c r="A8" s="24" t="s">
        <v>735</v>
      </c>
      <c r="B8" s="27">
        <f>-B6*2.5%</f>
        <v>-4944464.370120001</v>
      </c>
      <c r="D8" t="s">
        <v>749</v>
      </c>
      <c r="E8" s="18">
        <f>+B6-F5-F4</f>
        <v>99548229.804800034</v>
      </c>
      <c r="G8">
        <v>6400</v>
      </c>
      <c r="H8">
        <f>+G8*63</f>
        <v>403200</v>
      </c>
      <c r="I8">
        <v>21</v>
      </c>
    </row>
    <row r="9" spans="1:9">
      <c r="A9" s="24" t="s">
        <v>736</v>
      </c>
      <c r="B9" s="27"/>
      <c r="H9">
        <f>+H8/2</f>
        <v>201600</v>
      </c>
      <c r="I9">
        <v>20</v>
      </c>
    </row>
    <row r="10" spans="1:9">
      <c r="A10" s="80" t="s">
        <v>737</v>
      </c>
      <c r="B10" s="80"/>
      <c r="I10">
        <v>16</v>
      </c>
    </row>
    <row r="11" spans="1:9">
      <c r="A11" s="24" t="s">
        <v>738</v>
      </c>
      <c r="B11" s="28">
        <v>-201600</v>
      </c>
      <c r="I11">
        <v>6</v>
      </c>
    </row>
    <row r="12" spans="1:9">
      <c r="A12" s="24"/>
      <c r="B12" s="28"/>
    </row>
    <row r="13" spans="1:9">
      <c r="A13" s="25" t="s">
        <v>739</v>
      </c>
      <c r="B13" s="29">
        <f>SUM(B11:B12)</f>
        <v>-201600</v>
      </c>
    </row>
    <row r="14" spans="1:9">
      <c r="A14" s="80" t="s">
        <v>740</v>
      </c>
      <c r="B14" s="80"/>
    </row>
    <row r="15" spans="1:9">
      <c r="A15" s="30"/>
      <c r="B15" s="31"/>
    </row>
    <row r="16" spans="1:9">
      <c r="A16" s="25" t="s">
        <v>741</v>
      </c>
      <c r="B16" s="32">
        <f>+B15</f>
        <v>0</v>
      </c>
    </row>
    <row r="17" spans="1:2">
      <c r="A17" s="81" t="s">
        <v>742</v>
      </c>
      <c r="B17" s="81"/>
    </row>
    <row r="18" spans="1:2" s="19" customFormat="1">
      <c r="A18" s="44">
        <v>45565</v>
      </c>
      <c r="B18" s="32">
        <v>-66954460</v>
      </c>
    </row>
    <row r="19" spans="1:2">
      <c r="A19" s="33">
        <v>45582</v>
      </c>
      <c r="B19" s="34">
        <v>-28820126</v>
      </c>
    </row>
    <row r="20" spans="1:2">
      <c r="A20" s="35" t="s">
        <v>743</v>
      </c>
      <c r="B20" s="36">
        <f>SUM(B18:B19)</f>
        <v>-95774586</v>
      </c>
    </row>
    <row r="21" spans="1:2">
      <c r="A21" s="37" t="s">
        <v>744</v>
      </c>
      <c r="B21" s="38">
        <f>+B6+B8+B13+B16+B20+B9</f>
        <v>96857924.434680045</v>
      </c>
    </row>
    <row r="31" spans="1:2">
      <c r="A31" t="s">
        <v>750</v>
      </c>
      <c r="B31">
        <f>6710*57</f>
        <v>382470</v>
      </c>
    </row>
    <row r="32" spans="1:2">
      <c r="A32" t="s">
        <v>751</v>
      </c>
      <c r="B32">
        <v>8390</v>
      </c>
    </row>
    <row r="33" spans="1:4">
      <c r="A33" t="s">
        <v>752</v>
      </c>
      <c r="B33">
        <f>13070*7</f>
        <v>91490</v>
      </c>
    </row>
    <row r="34" spans="1:4">
      <c r="A34" t="s">
        <v>753</v>
      </c>
      <c r="B34">
        <f>SUM(B31:B33)</f>
        <v>482350</v>
      </c>
      <c r="C34">
        <f>+B34/2</f>
        <v>241175</v>
      </c>
      <c r="D34" s="41">
        <v>0.5</v>
      </c>
    </row>
  </sheetData>
  <mergeCells count="5">
    <mergeCell ref="A1:B1"/>
    <mergeCell ref="A7:B7"/>
    <mergeCell ref="A10:B10"/>
    <mergeCell ref="A14:B14"/>
    <mergeCell ref="A17:B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996627-B583-4386-A1EF-5C31CDDE3C0E}"/>
</file>

<file path=customXml/itemProps2.xml><?xml version="1.0" encoding="utf-8"?>
<ds:datastoreItem xmlns:ds="http://schemas.openxmlformats.org/officeDocument/2006/customXml" ds:itemID="{EE289E38-D812-492C-B130-0882EAEE1A9B}"/>
</file>

<file path=customXml/itemProps3.xml><?xml version="1.0" encoding="utf-8"?>
<ds:datastoreItem xmlns:ds="http://schemas.openxmlformats.org/officeDocument/2006/customXml" ds:itemID="{D4BE8071-D88A-480C-83FA-9D4732026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LIQUIDACION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Liliana Rodriguez Uribe</dc:creator>
  <cp:lastModifiedBy>Lady Liliana Rodriguez Uribe</cp:lastModifiedBy>
  <dcterms:created xsi:type="dcterms:W3CDTF">2024-02-16T19:49:06Z</dcterms:created>
  <dcterms:modified xsi:type="dcterms:W3CDTF">2024-12-13T00:47:47Z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