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01955522-7754-411F-9EAD-25C7BE1E9A54}"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45" l="1"/>
  <c r="H26" i="45"/>
  <c r="G26" i="45"/>
  <c r="H25" i="45"/>
  <c r="G25" i="45"/>
  <c r="G24" i="45"/>
  <c r="H24" i="45" s="1"/>
  <c r="G23" i="45"/>
  <c r="H23" i="45" s="1"/>
  <c r="I27"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G28" i="45"/>
</calcChain>
</file>

<file path=xl/sharedStrings.xml><?xml version="1.0" encoding="utf-8"?>
<sst xmlns="http://schemas.openxmlformats.org/spreadsheetml/2006/main" count="769" uniqueCount="171">
  <si>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</si>
  <si>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</si>
  <si>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</si>
  <si>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</si>
  <si>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</si>
  <si>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</si>
  <si>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</si>
  <si>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</si>
  <si>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</si>
  <si>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</si>
  <si>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</si>
  <si>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</si>
  <si>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</si>
  <si>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</si>
  <si>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</si>
  <si>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</si>
  <si>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</si>
  <si>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</si>
  <si>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</si>
  <si>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</si>
  <si>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</si>
  <si>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</si>
  <si>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</si>
  <si>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</si>
  <si>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</si>
  <si>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</si>
  <si>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</si>
  <si>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</si>
  <si>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</si>
  <si>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</si>
  <si>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</si>
  <si>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</si>
  <si>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</si>
  <si>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</si>
  <si>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</si>
  <si>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</si>
  <si>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</si>
  <si>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</si>
  <si>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</si>
  <si>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</si>
  <si>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</si>
  <si>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</si>
  <si>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</si>
  <si>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</si>
  <si>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</si>
  <si>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</si>
  <si>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</si>
  <si>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</si>
  <si>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</si>
  <si>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</si>
  <si>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</si>
  <si>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</si>
  <si>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</si>
  <si>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</si>
  <si>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</si>
  <si>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</si>
  <si>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</si>
  <si>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</si>
  <si>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</si>
  <si>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</si>
  <si>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</si>
  <si>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</si>
  <si>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</si>
  <si>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</si>
  <si>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</si>
  <si>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</si>
  <si>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</si>
  <si>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</si>
  <si>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</si>
  <si>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</si>
  <si>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</si>
  <si>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</si>
  <si>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</si>
  <si>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</si>
  <si>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</si>
  <si>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</si>
  <si>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</si>
  <si>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</si>
  <si>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</si>
  <si>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</si>
  <si>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</si>
  <si>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</si>
  <si>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</si>
  <si>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</si>
  <si>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</si>
  <si>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</si>
  <si>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</si>
  <si>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</si>
  <si>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</si>
  <si>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</si>
  <si>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</si>
  <si>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</si>
  <si>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</si>
  <si>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</si>
  <si>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</si>
  <si>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</si>
  <si>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</si>
  <si>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</si>
  <si>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</si>
  <si>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</si>
  <si>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</si>
  <si>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</si>
  <si>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</si>
  <si>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</si>
  <si>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</si>
  <si>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</si>
  <si>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</si>
  <si>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</si>
  <si>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</si>
  <si>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</si>
  <si>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</si>
  <si>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</si>
  <si>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</si>
  <si>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</si>
  <si>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</si>
  <si>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</si>
  <si>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</si>
  <si>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</si>
  <si>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</si>
  <si>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</si>
  <si>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</si>
  <si>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</si>
  <si>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</si>
  <si>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</si>
  <si>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</si>
  <si>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</si>
  <si>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</si>
  <si>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</si>
  <si>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</si>
  <si>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</si>
  <si>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</si>
  <si>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</si>
  <si>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</si>
  <si>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</si>
  <si>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</si>
  <si>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</si>
  <si>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</si>
  <si>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</si>
  <si>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</si>
  <si>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</si>
  <si>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</si>
  <si>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</si>
  <si>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</si>
  <si>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</si>
  <si>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</si>
  <si>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</si>
  <si>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</si>
  <si>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</si>
  <si>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</si>
  <si>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</si>
  <si>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</si>
  <si>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</si>
  <si>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</si>
  <si>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</si>
  <si>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</si>
  <si>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</si>
  <si>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</si>
  <si>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</si>
  <si>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</si>
  <si>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</si>
  <si>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</si>
  <si>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</si>
  <si>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</si>
  <si>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</si>
  <si>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</si>
  <si>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</si>
  <si>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</si>
  <si>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</si>
  <si>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</si>
  <si>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SANTIAGO DE CALI , SEPTIEMBRE  del 2025</t>
  </si>
  <si>
    <t>Por Concepto de prestacion de Servicios por alquiler de inmuebles del 1 al 30  de NOVIEMBRE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</si>
</sst>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33">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169" fontId="27" fillId="0" borderId="9" xfId="46" applyNumberFormat="1" applyFont="1" applyBorder="1" applyAlignment="1">
      <alignment horizontal="center" vertical="center" wrapText="1"/>
    </xf>
    <xf numFmtId="0" fontId="27" fillId="0" borderId="0" xfId="0" applyFont="1"/>
    <xf numFmtId="0" fontId="28" fillId="0" borderId="38" xfId="0" applyFont="1" applyBorder="1" applyAlignment="1">
      <alignment horizontal="center" wrapText="1"/>
    </xf>
    <xf numFmtId="0" fontId="27" fillId="0" borderId="0" xfId="0" applyFont="1"/>
    <xf numFmtId="0" fontId="28" fillId="0" borderId="39" xfId="0" applyFont="1" applyBorder="1" applyAlignment="1">
      <alignment vertical="center" wrapText="1"/>
    </xf>
    <xf numFmtId="0" fontId="28" fillId="0" borderId="40" xfId="0" applyFont="1" applyBorder="1" applyAlignment="1">
      <alignment vertical="center" wrapText="1"/>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28" fillId="0" borderId="34" xfId="0" applyFont="1" applyBorder="1" applyAlignment="1">
      <alignment vertical="center" wrapText="1"/>
    </xf>
    <xf numFmtId="0" fontId="28" fillId="0" borderId="41" xfId="0" applyFont="1" applyBorder="1" applyAlignment="1">
      <alignment vertical="center" wrapText="1"/>
    </xf>
    <xf numFmtId="0" fontId="27" fillId="0" borderId="0" xfId="0" applyFont="1"/>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5" xfId="0" applyFont="1" applyBorder="1" applyAlignment="1">
      <alignment horizontal="center" vertical="center" wrapText="1"/>
    </xf>
    <xf numFmtId="0" fontId="28" fillId="0" borderId="0" xfId="0" applyFont="1" applyAlignment="1">
      <alignment horizontal="center"/>
    </xf>
    <xf numFmtId="0" fontId="31" fillId="0" borderId="0" xfId="0" applyFont="1" applyAlignment="1">
      <alignment horizontal="center"/>
    </xf>
    <xf numFmtId="0" fontId="27" fillId="0" borderId="0" xfId="0" applyFont="1" applyAlignment="1">
      <alignment horizontal="center"/>
    </xf>
    <xf numFmtId="0" fontId="27" fillId="0" borderId="0" xfId="0" applyFont="1"/>
    <xf numFmtId="0" fontId="30" fillId="0" borderId="0" xfId="0" applyFont="1"/>
    <xf numFmtId="0" fontId="31" fillId="0" borderId="0" xfId="0" applyFont="1" applyAlignment="1">
      <alignment horizontal="left"/>
    </xf>
    <xf numFmtId="0" fontId="28" fillId="0" borderId="27" xfId="0" applyFont="1" applyBorder="1" applyAlignment="1">
      <alignment horizontal="center"/>
    </xf>
    <xf numFmtId="0" fontId="27" fillId="0" borderId="27" xfId="0" applyFont="1" applyBorder="1" applyAlignment="1">
      <alignment horizontal="center"/>
    </xf>
    <xf numFmtId="0" fontId="27" fillId="0" borderId="20" xfId="0" applyFont="1" applyBorder="1" applyAlignment="1">
      <alignment horizontal="left"/>
    </xf>
    <xf numFmtId="0" fontId="27" fillId="8" borderId="31"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7"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34" fillId="0" borderId="0" xfId="0" applyFont="1" applyAlignment="1">
      <alignment horizontal="center" vertical="center" wrapText="1"/>
    </xf>
    <xf numFmtId="0" fontId="31" fillId="0" borderId="28"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33" fillId="0" borderId="26" xfId="0" applyFont="1" applyBorder="1" applyAlignment="1">
      <alignment horizontal="center"/>
    </xf>
    <xf numFmtId="0" fontId="33" fillId="0" borderId="18" xfId="0" applyFont="1" applyBorder="1" applyAlignment="1">
      <alignment horizontal="center"/>
    </xf>
    <xf numFmtId="166" fontId="33" fillId="0" borderId="26" xfId="0" applyNumberFormat="1" applyFont="1" applyBorder="1" applyAlignment="1">
      <alignment horizontal="right"/>
    </xf>
    <xf numFmtId="166" fontId="33" fillId="0" borderId="18" xfId="0" applyNumberFormat="1" applyFont="1" applyBorder="1" applyAlignment="1">
      <alignment horizontal="right"/>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777343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4</v>
      </c>
    </row>
    <row r="5" spans="2:8" ht="14.4" x14ac:dyDescent="0.3">
      <c r="D5" s="146" t="s">
        <v>1</v>
      </c>
      <c r="E5" s="145"/>
    </row>
    <row r="6" spans="2:8" ht="14.4" x14ac:dyDescent="0.3">
      <c r="D6" s="146" t="s">
        <v>2</v>
      </c>
      <c r="E6" s="145"/>
    </row>
    <row r="8" spans="2:8" ht="14.4" x14ac:dyDescent="0.3">
      <c r="D8" s="146" t="s">
        <v>3</v>
      </c>
      <c r="E8" s="145"/>
    </row>
    <row r="9" spans="2:8" ht="14.4" x14ac:dyDescent="0.3">
      <c r="C9" s="152" t="s">
        <v>93</v>
      </c>
      <c r="D9" s="147"/>
      <c r="E9" s="147"/>
      <c r="F9" s="147"/>
    </row>
    <row r="10" spans="2:8" ht="14.4" x14ac:dyDescent="0.3">
      <c r="D10" s="146" t="s">
        <v>94</v>
      </c>
      <c r="E10" s="145"/>
    </row>
    <row r="11" spans="2:8" ht="14.4" x14ac:dyDescent="0.3">
      <c r="D11" s="13" t="s">
        <v>95</v>
      </c>
    </row>
    <row r="13" spans="2:8" ht="15" customHeight="1" x14ac:dyDescent="0.3">
      <c r="B13" s="128" t="s">
        <v>120</v>
      </c>
      <c r="C13" s="128"/>
      <c r="D13" s="128"/>
      <c r="E13" s="128"/>
      <c r="F13" s="128"/>
      <c r="G13" s="128"/>
      <c r="H13" s="128"/>
    </row>
    <row r="14" spans="2:8" ht="14.4" x14ac:dyDescent="0.3">
      <c r="B14" s="128"/>
      <c r="C14" s="128"/>
      <c r="D14" s="128"/>
      <c r="E14" s="128"/>
      <c r="F14" s="128"/>
      <c r="G14" s="128"/>
      <c r="H14" s="128"/>
    </row>
    <row r="16" spans="2:8" ht="14.4" x14ac:dyDescent="0.3">
      <c r="B16" s="137" t="s">
        <v>8</v>
      </c>
      <c r="C16" s="138"/>
      <c r="D16" s="138"/>
      <c r="E16" s="35">
        <v>11</v>
      </c>
      <c r="F16" s="36" t="s">
        <v>10</v>
      </c>
      <c r="G16" s="37">
        <f>SUM(E16*23333.333)</f>
        <v>256666.663</v>
      </c>
      <c r="H16" s="38"/>
    </row>
    <row r="17" spans="2:7" ht="14.4" x14ac:dyDescent="0.3">
      <c r="B17" s="133" t="s">
        <v>83</v>
      </c>
      <c r="C17" s="134"/>
      <c r="D17" s="134"/>
      <c r="E17" s="135"/>
      <c r="F17" s="136"/>
      <c r="G17" s="53">
        <v>105200</v>
      </c>
    </row>
    <row r="18" spans="2:7" ht="14.4" x14ac:dyDescent="0.3">
      <c r="B18" s="24"/>
      <c r="C18" s="21"/>
      <c r="D18" s="21"/>
      <c r="E18" s="24"/>
      <c r="F18" s="24"/>
    </row>
    <row r="19" spans="2:7" ht="14.4" x14ac:dyDescent="0.3">
      <c r="B19" s="133" t="s">
        <v>11</v>
      </c>
      <c r="C19" s="133"/>
      <c r="D19" s="133"/>
      <c r="E19" s="133"/>
      <c r="F19" s="133"/>
      <c r="G19" s="133"/>
    </row>
    <row r="20" spans="2:7" ht="30" customHeight="1" x14ac:dyDescent="0.3">
      <c r="B20" s="49" t="s">
        <v>76</v>
      </c>
      <c r="C20" s="50" t="s">
        <v>13</v>
      </c>
      <c r="D20" s="50" t="s">
        <v>14</v>
      </c>
      <c r="E20" s="50" t="s">
        <v>15</v>
      </c>
      <c r="F20" s="50" t="s">
        <v>16</v>
      </c>
      <c r="G20" s="50" t="s">
        <v>17</v>
      </c>
    </row>
    <row r="21" spans="2:7" ht="14.4" x14ac:dyDescent="0.3">
      <c r="B21" s="139"/>
      <c r="C21" s="138"/>
      <c r="D21" s="138"/>
      <c r="E21" s="138"/>
      <c r="F21" s="138"/>
      <c r="G21" s="138"/>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0" t="s">
        <v>18</v>
      </c>
      <c r="F31" s="141"/>
      <c r="G31" s="26">
        <f>SUM(G22:G29)</f>
        <v>1092000</v>
      </c>
    </row>
    <row r="33" spans="2:8" ht="14.4" x14ac:dyDescent="0.3">
      <c r="B33" s="132" t="s">
        <v>19</v>
      </c>
      <c r="C33" s="132"/>
      <c r="D33" s="132"/>
      <c r="E33" s="132"/>
      <c r="F33" s="131">
        <f>SUM(G16+G17+G31)</f>
        <v>1453866.6629999999</v>
      </c>
      <c r="G33" s="131"/>
    </row>
    <row r="34" spans="2:8" ht="14.4" x14ac:dyDescent="0.3">
      <c r="B34" s="146"/>
      <c r="C34" s="147"/>
      <c r="D34" s="147"/>
      <c r="E34" s="148"/>
      <c r="F34" s="147"/>
    </row>
    <row r="35" spans="2:8" ht="14.4" x14ac:dyDescent="0.3">
      <c r="B35" s="24"/>
      <c r="C35" s="21"/>
      <c r="D35" s="21"/>
      <c r="E35" s="44"/>
      <c r="F35" s="21"/>
    </row>
    <row r="36" spans="2:8" ht="14.4" x14ac:dyDescent="0.3">
      <c r="B36" s="149" t="s">
        <v>20</v>
      </c>
      <c r="C36" s="150"/>
      <c r="D36" s="150"/>
      <c r="E36" s="150"/>
      <c r="F36" s="150"/>
      <c r="G36" s="141"/>
    </row>
    <row r="37" spans="2:8" ht="14.4" x14ac:dyDescent="0.3">
      <c r="G37" s="45"/>
    </row>
    <row r="38" spans="2:8" ht="15" customHeight="1" x14ac:dyDescent="0.3">
      <c r="B38" s="129" t="s">
        <v>78</v>
      </c>
      <c r="C38" s="129"/>
      <c r="D38" s="129"/>
      <c r="E38" s="129"/>
      <c r="F38" s="129"/>
      <c r="G38" s="129"/>
      <c r="H38" s="129"/>
    </row>
    <row r="39" spans="2:8" ht="14.4" x14ac:dyDescent="0.3">
      <c r="B39" s="129"/>
      <c r="C39" s="129"/>
      <c r="D39" s="129"/>
      <c r="E39" s="129"/>
      <c r="F39" s="129"/>
      <c r="G39" s="129"/>
      <c r="H39" s="129"/>
    </row>
    <row r="40" spans="2:8" ht="14.4" x14ac:dyDescent="0.3">
      <c r="B40" s="129"/>
      <c r="C40" s="129"/>
      <c r="D40" s="129"/>
      <c r="E40" s="129"/>
      <c r="F40" s="129"/>
      <c r="G40" s="129"/>
      <c r="H40" s="129"/>
    </row>
    <row r="41" spans="2:8" ht="14.4" x14ac:dyDescent="0.3">
      <c r="B41" s="24"/>
      <c r="C41" s="21"/>
      <c r="D41" s="21"/>
      <c r="E41" s="44"/>
      <c r="F41" s="21"/>
    </row>
    <row r="42" spans="2:8" ht="14.4" x14ac:dyDescent="0.3">
      <c r="B42" s="130" t="s">
        <v>79</v>
      </c>
      <c r="C42" s="130"/>
      <c r="D42" s="130"/>
      <c r="E42" s="130"/>
      <c r="F42" s="142">
        <v>210400</v>
      </c>
      <c r="G42" s="143"/>
    </row>
    <row r="43" spans="2:8" ht="14.4" x14ac:dyDescent="0.3">
      <c r="B43" s="130" t="s">
        <v>80</v>
      </c>
      <c r="C43" s="130"/>
      <c r="D43" s="130"/>
      <c r="E43" s="130"/>
      <c r="F43" s="142">
        <v>32762</v>
      </c>
      <c r="G43" s="143"/>
    </row>
    <row r="44" spans="2:8" ht="14.4" x14ac:dyDescent="0.3">
      <c r="B44" s="130" t="s">
        <v>81</v>
      </c>
      <c r="C44" s="130"/>
      <c r="D44" s="130"/>
      <c r="E44" s="130"/>
      <c r="F44" s="153">
        <f>+F42+F43</f>
        <v>243162</v>
      </c>
      <c r="G44" s="154"/>
    </row>
    <row r="46" spans="2:8" ht="14.4" x14ac:dyDescent="0.3">
      <c r="B46" s="132" t="s">
        <v>17</v>
      </c>
      <c r="C46" s="132"/>
      <c r="D46" s="132"/>
      <c r="E46" s="132"/>
      <c r="F46" s="131">
        <f>+F33-F44</f>
        <v>1210704.6629999999</v>
      </c>
      <c r="G46" s="131"/>
    </row>
    <row r="48" spans="2:8" ht="14.4" x14ac:dyDescent="0.3">
      <c r="B48" s="151"/>
      <c r="C48" s="151"/>
      <c r="D48" s="151"/>
      <c r="E48" s="151"/>
      <c r="F48" s="151"/>
      <c r="G48" s="151"/>
    </row>
    <row r="49" spans="2:9" ht="15" customHeight="1" x14ac:dyDescent="0.3">
      <c r="B49" s="129" t="s">
        <v>90</v>
      </c>
      <c r="C49" s="129"/>
      <c r="D49" s="129"/>
      <c r="E49" s="129"/>
      <c r="F49" s="129"/>
      <c r="G49" s="129"/>
      <c r="H49" s="129"/>
      <c r="I49" s="33"/>
    </row>
    <row r="50" spans="2:9" ht="14.4" x14ac:dyDescent="0.3">
      <c r="B50" s="129"/>
      <c r="C50" s="129"/>
      <c r="D50" s="129"/>
      <c r="E50" s="129"/>
      <c r="F50" s="129"/>
      <c r="G50" s="129"/>
      <c r="H50" s="129"/>
      <c r="I50" s="33"/>
    </row>
    <row r="51" spans="2:9" ht="66" customHeight="1" x14ac:dyDescent="0.3">
      <c r="B51" s="129"/>
      <c r="C51" s="129"/>
      <c r="D51" s="129"/>
      <c r="E51" s="129"/>
      <c r="F51" s="129"/>
      <c r="G51" s="129"/>
      <c r="H51" s="129"/>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2" t="s">
        <v>93</v>
      </c>
      <c r="D56" s="147"/>
      <c r="E56" s="147"/>
      <c r="F56" s="147"/>
    </row>
    <row r="57" spans="2:9" ht="14.4" x14ac:dyDescent="0.3">
      <c r="C57" s="146" t="s">
        <v>94</v>
      </c>
      <c r="D57" s="145"/>
      <c r="E57" s="145"/>
      <c r="F57" s="145"/>
    </row>
    <row r="58" spans="2:9" ht="14.4" x14ac:dyDescent="0.3">
      <c r="C58" s="144" t="s">
        <v>96</v>
      </c>
      <c r="D58" s="145"/>
      <c r="E58" s="145"/>
      <c r="F58" s="145"/>
    </row>
    <row r="59" spans="2:9" ht="14.4" x14ac:dyDescent="0.3">
      <c r="B59" s="146" t="s">
        <v>23</v>
      </c>
      <c r="C59" s="145"/>
      <c r="D59" s="145"/>
      <c r="E59" s="145"/>
      <c r="F59" s="145"/>
      <c r="G59" s="145"/>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46" t="s">
        <v>1</v>
      </c>
      <c r="E5" s="145"/>
      <c r="F5" s="13"/>
      <c r="G5" s="13"/>
      <c r="H5" s="13"/>
    </row>
    <row r="6" spans="1:8" x14ac:dyDescent="0.3">
      <c r="A6" s="13"/>
      <c r="B6" s="13"/>
      <c r="C6" s="13"/>
      <c r="D6" s="146" t="s">
        <v>2</v>
      </c>
      <c r="E6" s="145"/>
      <c r="F6" s="13"/>
      <c r="G6" s="13"/>
      <c r="H6" s="13"/>
    </row>
    <row r="7" spans="1:8" x14ac:dyDescent="0.3">
      <c r="A7" s="13"/>
      <c r="B7" s="13"/>
      <c r="C7" s="13"/>
      <c r="D7" s="13"/>
      <c r="E7" s="13"/>
      <c r="F7" s="13"/>
      <c r="G7" s="13"/>
      <c r="H7" s="13"/>
    </row>
    <row r="8" spans="1:8" x14ac:dyDescent="0.3">
      <c r="A8" s="13"/>
      <c r="B8" s="13"/>
      <c r="C8" s="13"/>
      <c r="D8" s="146" t="s">
        <v>3</v>
      </c>
      <c r="E8" s="145"/>
      <c r="F8" s="13"/>
      <c r="G8" s="13"/>
      <c r="H8" s="13"/>
    </row>
    <row r="9" spans="1:8" x14ac:dyDescent="0.3">
      <c r="A9" s="13"/>
      <c r="B9" s="13"/>
      <c r="C9" s="152" t="s">
        <v>98</v>
      </c>
      <c r="D9" s="147"/>
      <c r="E9" s="147"/>
      <c r="F9" s="147"/>
      <c r="G9" s="13"/>
      <c r="H9" s="13"/>
    </row>
    <row r="10" spans="1:8" x14ac:dyDescent="0.3">
      <c r="A10" s="13"/>
      <c r="B10" s="13"/>
      <c r="C10" s="13"/>
      <c r="D10" s="146" t="s">
        <v>111</v>
      </c>
      <c r="E10" s="145"/>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28" t="s">
        <v>110</v>
      </c>
      <c r="C13" s="128"/>
      <c r="D13" s="128"/>
      <c r="E13" s="128"/>
      <c r="F13" s="128"/>
      <c r="G13" s="128"/>
      <c r="H13" s="128"/>
    </row>
    <row r="14" spans="1:8" x14ac:dyDescent="0.3">
      <c r="A14" s="13"/>
      <c r="B14" s="128"/>
      <c r="C14" s="128"/>
      <c r="D14" s="128"/>
      <c r="E14" s="128"/>
      <c r="F14" s="128"/>
      <c r="G14" s="128"/>
      <c r="H14" s="128"/>
    </row>
    <row r="15" spans="1:8" x14ac:dyDescent="0.3">
      <c r="A15" s="13"/>
      <c r="B15" s="13"/>
      <c r="C15" s="13"/>
      <c r="D15" s="13"/>
      <c r="E15" s="13"/>
      <c r="F15" s="13"/>
      <c r="G15" s="13"/>
      <c r="H15" s="13"/>
    </row>
    <row r="16" spans="1:8" x14ac:dyDescent="0.3">
      <c r="A16" s="13"/>
      <c r="B16" s="137" t="s">
        <v>8</v>
      </c>
      <c r="C16" s="138"/>
      <c r="D16" s="138"/>
      <c r="E16" s="35">
        <v>30</v>
      </c>
      <c r="F16" s="36" t="s">
        <v>10</v>
      </c>
      <c r="G16" s="37">
        <f>SUM(E16*23333.333)</f>
        <v>699999.99</v>
      </c>
      <c r="H16" s="38"/>
    </row>
    <row r="17" spans="1:8" x14ac:dyDescent="0.3">
      <c r="A17" s="13"/>
      <c r="B17" s="133" t="s">
        <v>83</v>
      </c>
      <c r="C17" s="134"/>
      <c r="D17" s="134"/>
      <c r="E17" s="135"/>
      <c r="F17" s="136"/>
      <c r="G17" s="53">
        <v>105200</v>
      </c>
      <c r="H17" s="13"/>
    </row>
    <row r="18" spans="1:8" x14ac:dyDescent="0.3">
      <c r="A18" s="13"/>
      <c r="B18" s="24"/>
      <c r="C18" s="21"/>
      <c r="D18" s="21"/>
      <c r="E18" s="24"/>
      <c r="F18" s="24"/>
      <c r="G18" s="13"/>
      <c r="H18" s="13"/>
    </row>
    <row r="19" spans="1:8" x14ac:dyDescent="0.3">
      <c r="A19" s="13"/>
      <c r="B19" s="133" t="s">
        <v>11</v>
      </c>
      <c r="C19" s="133"/>
      <c r="D19" s="133"/>
      <c r="E19" s="133"/>
      <c r="F19" s="133"/>
      <c r="G19" s="133"/>
      <c r="H19" s="13"/>
    </row>
    <row r="20" spans="1:8" ht="28.8" x14ac:dyDescent="0.3">
      <c r="A20" s="13"/>
      <c r="B20" s="49" t="s">
        <v>76</v>
      </c>
      <c r="C20" s="50" t="s">
        <v>13</v>
      </c>
      <c r="D20" s="50" t="s">
        <v>14</v>
      </c>
      <c r="E20" s="50" t="s">
        <v>15</v>
      </c>
      <c r="F20" s="50" t="s">
        <v>16</v>
      </c>
      <c r="G20" s="50" t="s">
        <v>17</v>
      </c>
      <c r="H20" s="13"/>
    </row>
    <row r="21" spans="1:8" x14ac:dyDescent="0.3">
      <c r="A21" s="13"/>
      <c r="B21" s="139"/>
      <c r="C21" s="138"/>
      <c r="D21" s="138"/>
      <c r="E21" s="138"/>
      <c r="F21" s="138"/>
      <c r="G21" s="138"/>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40" t="s">
        <v>18</v>
      </c>
      <c r="F31" s="141"/>
      <c r="G31" s="26">
        <f>SUM(G22:G29)</f>
        <v>1075000</v>
      </c>
      <c r="H31" s="13"/>
    </row>
    <row r="32" spans="1:8" x14ac:dyDescent="0.3">
      <c r="A32" s="13"/>
      <c r="B32" s="13"/>
      <c r="C32" s="13"/>
      <c r="D32" s="13"/>
      <c r="E32" s="13"/>
      <c r="F32" s="13"/>
      <c r="G32" s="13"/>
      <c r="H32" s="13"/>
    </row>
    <row r="33" spans="1:8" x14ac:dyDescent="0.3">
      <c r="A33" s="13"/>
      <c r="B33" s="132" t="s">
        <v>19</v>
      </c>
      <c r="C33" s="132"/>
      <c r="D33" s="132"/>
      <c r="E33" s="132"/>
      <c r="F33" s="131">
        <f>SUM(G16+G17+G31)</f>
        <v>1880199.99</v>
      </c>
      <c r="G33" s="131"/>
      <c r="H33" s="13"/>
    </row>
    <row r="34" spans="1:8" x14ac:dyDescent="0.3">
      <c r="A34" s="13"/>
      <c r="B34" s="146"/>
      <c r="C34" s="147"/>
      <c r="D34" s="147"/>
      <c r="E34" s="148"/>
      <c r="F34" s="147"/>
      <c r="G34" s="13"/>
      <c r="H34" s="13"/>
    </row>
    <row r="35" spans="1:8" x14ac:dyDescent="0.3">
      <c r="A35" s="13"/>
      <c r="B35" s="24"/>
      <c r="C35" s="21"/>
      <c r="D35" s="21"/>
      <c r="E35" s="44"/>
      <c r="F35" s="21"/>
      <c r="G35" s="13"/>
      <c r="H35" s="13"/>
    </row>
    <row r="36" spans="1:8" x14ac:dyDescent="0.3">
      <c r="A36" s="13"/>
      <c r="B36" s="149" t="s">
        <v>20</v>
      </c>
      <c r="C36" s="150"/>
      <c r="D36" s="150"/>
      <c r="E36" s="150"/>
      <c r="F36" s="150"/>
      <c r="G36" s="141"/>
      <c r="H36" s="13"/>
    </row>
    <row r="37" spans="1:8" x14ac:dyDescent="0.3">
      <c r="A37" s="13"/>
      <c r="B37" s="13"/>
      <c r="C37" s="13"/>
      <c r="D37" s="13"/>
      <c r="E37" s="13"/>
      <c r="F37" s="13"/>
      <c r="G37" s="45"/>
      <c r="H37" s="13"/>
    </row>
    <row r="38" spans="1:8" x14ac:dyDescent="0.3">
      <c r="A38" s="13"/>
      <c r="B38" s="129" t="s">
        <v>78</v>
      </c>
      <c r="C38" s="129"/>
      <c r="D38" s="129"/>
      <c r="E38" s="129"/>
      <c r="F38" s="129"/>
      <c r="G38" s="129"/>
      <c r="H38" s="129"/>
    </row>
    <row r="39" spans="1:8" x14ac:dyDescent="0.3">
      <c r="A39" s="13"/>
      <c r="B39" s="129"/>
      <c r="C39" s="129"/>
      <c r="D39" s="129"/>
      <c r="E39" s="129"/>
      <c r="F39" s="129"/>
      <c r="G39" s="129"/>
      <c r="H39" s="129"/>
    </row>
    <row r="40" spans="1:8" x14ac:dyDescent="0.3">
      <c r="A40" s="13"/>
      <c r="B40" s="129"/>
      <c r="C40" s="129"/>
      <c r="D40" s="129"/>
      <c r="E40" s="129"/>
      <c r="F40" s="129"/>
      <c r="G40" s="129"/>
      <c r="H40" s="129"/>
    </row>
    <row r="41" spans="1:8" x14ac:dyDescent="0.3">
      <c r="A41" s="13"/>
      <c r="B41" s="24"/>
      <c r="C41" s="21"/>
      <c r="D41" s="21"/>
      <c r="E41" s="44"/>
      <c r="F41" s="21"/>
      <c r="G41" s="13"/>
      <c r="H41" s="13"/>
    </row>
    <row r="42" spans="1:8" x14ac:dyDescent="0.3">
      <c r="A42" s="13"/>
      <c r="B42" s="130" t="s">
        <v>79</v>
      </c>
      <c r="C42" s="130"/>
      <c r="D42" s="130"/>
      <c r="E42" s="130"/>
      <c r="F42" s="142">
        <v>210400</v>
      </c>
      <c r="G42" s="143"/>
      <c r="H42" s="13"/>
    </row>
    <row r="43" spans="1:8" x14ac:dyDescent="0.3">
      <c r="A43" s="13"/>
      <c r="B43" s="130" t="s">
        <v>80</v>
      </c>
      <c r="C43" s="130"/>
      <c r="D43" s="130"/>
      <c r="E43" s="130"/>
      <c r="F43" s="142">
        <v>0</v>
      </c>
      <c r="G43" s="143"/>
      <c r="H43" s="13"/>
    </row>
    <row r="44" spans="1:8" x14ac:dyDescent="0.3">
      <c r="A44" s="13"/>
      <c r="B44" s="130" t="s">
        <v>81</v>
      </c>
      <c r="C44" s="130"/>
      <c r="D44" s="130"/>
      <c r="E44" s="130"/>
      <c r="F44" s="153">
        <f>+F42+F43</f>
        <v>210400</v>
      </c>
      <c r="G44" s="154"/>
      <c r="H44" s="13"/>
    </row>
    <row r="45" spans="1:8" x14ac:dyDescent="0.3">
      <c r="A45" s="13"/>
      <c r="B45" s="13"/>
      <c r="C45" s="13"/>
      <c r="D45" s="13"/>
      <c r="E45" s="13"/>
      <c r="F45" s="13"/>
      <c r="G45" s="13"/>
      <c r="H45" s="13"/>
    </row>
    <row r="46" spans="1:8" x14ac:dyDescent="0.3">
      <c r="A46" s="13"/>
      <c r="B46" s="132" t="s">
        <v>17</v>
      </c>
      <c r="C46" s="132"/>
      <c r="D46" s="132"/>
      <c r="E46" s="132"/>
      <c r="F46" s="131">
        <f>+F33-F44</f>
        <v>1669799.99</v>
      </c>
      <c r="G46" s="131"/>
      <c r="H46" s="13"/>
    </row>
    <row r="47" spans="1:8" x14ac:dyDescent="0.3">
      <c r="A47" s="13"/>
      <c r="B47" s="13"/>
      <c r="C47" s="13"/>
      <c r="D47" s="13"/>
      <c r="E47" s="13"/>
      <c r="F47" s="13"/>
      <c r="G47" s="13"/>
      <c r="H47" s="13"/>
    </row>
    <row r="48" spans="1:8" x14ac:dyDescent="0.3">
      <c r="A48" s="13"/>
      <c r="B48" s="151"/>
      <c r="C48" s="151"/>
      <c r="D48" s="151"/>
      <c r="E48" s="151"/>
      <c r="F48" s="151"/>
      <c r="G48" s="151"/>
      <c r="H48" s="13"/>
    </row>
    <row r="49" spans="1:8" x14ac:dyDescent="0.3">
      <c r="A49" s="13"/>
      <c r="B49" s="129" t="s">
        <v>90</v>
      </c>
      <c r="C49" s="129"/>
      <c r="D49" s="129"/>
      <c r="E49" s="129"/>
      <c r="F49" s="129"/>
      <c r="G49" s="129"/>
      <c r="H49" s="129"/>
    </row>
    <row r="50" spans="1:8" x14ac:dyDescent="0.3">
      <c r="A50" s="13"/>
      <c r="B50" s="129"/>
      <c r="C50" s="129"/>
      <c r="D50" s="129"/>
      <c r="E50" s="129"/>
      <c r="F50" s="129"/>
      <c r="G50" s="129"/>
      <c r="H50" s="129"/>
    </row>
    <row r="51" spans="1:8" x14ac:dyDescent="0.3">
      <c r="A51" s="13"/>
      <c r="B51" s="129"/>
      <c r="C51" s="129"/>
      <c r="D51" s="129"/>
      <c r="E51" s="129"/>
      <c r="F51" s="129"/>
      <c r="G51" s="129"/>
      <c r="H51" s="129"/>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52" t="s">
        <v>98</v>
      </c>
      <c r="D56" s="147"/>
      <c r="E56" s="147"/>
      <c r="F56" s="147"/>
      <c r="G56" s="13"/>
      <c r="H56" s="13"/>
    </row>
    <row r="57" spans="1:8" x14ac:dyDescent="0.3">
      <c r="A57" s="13"/>
      <c r="B57" s="13"/>
      <c r="C57" s="13"/>
      <c r="D57" s="146" t="s">
        <v>97</v>
      </c>
      <c r="E57" s="145"/>
      <c r="F57" s="13"/>
      <c r="G57" s="13"/>
      <c r="H57" s="13"/>
    </row>
    <row r="58" spans="1:8" x14ac:dyDescent="0.3">
      <c r="A58" s="13"/>
      <c r="B58" s="13"/>
      <c r="C58" s="144" t="s">
        <v>107</v>
      </c>
      <c r="D58" s="145"/>
      <c r="E58" s="145"/>
      <c r="F58" s="145"/>
      <c r="G58" s="13"/>
      <c r="H58" s="13"/>
    </row>
    <row r="59" spans="1:8" x14ac:dyDescent="0.3">
      <c r="A59" s="13"/>
      <c r="B59" s="146" t="s">
        <v>23</v>
      </c>
      <c r="C59" s="145"/>
      <c r="D59" s="145"/>
      <c r="E59" s="145"/>
      <c r="F59" s="145"/>
      <c r="G59" s="145"/>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5" t="s">
        <v>1</v>
      </c>
      <c r="E5" s="156"/>
    </row>
    <row r="6" spans="2:8" x14ac:dyDescent="0.3">
      <c r="D6" s="155" t="s">
        <v>2</v>
      </c>
      <c r="E6" s="156"/>
    </row>
    <row r="8" spans="2:8" x14ac:dyDescent="0.3">
      <c r="D8" s="155" t="s">
        <v>3</v>
      </c>
      <c r="E8" s="156"/>
    </row>
    <row r="9" spans="2:8" x14ac:dyDescent="0.3">
      <c r="C9" s="152" t="s">
        <v>67</v>
      </c>
      <c r="D9" s="147"/>
      <c r="E9" s="147"/>
      <c r="F9" s="147"/>
    </row>
    <row r="10" spans="2:8" x14ac:dyDescent="0.3">
      <c r="D10" s="146" t="s">
        <v>68</v>
      </c>
      <c r="E10" s="156"/>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62" t="s">
        <v>8</v>
      </c>
      <c r="C16" s="160"/>
      <c r="D16" s="160"/>
      <c r="E16" s="3">
        <v>30</v>
      </c>
      <c r="F16" s="4" t="s">
        <v>10</v>
      </c>
      <c r="G16" s="5">
        <f>SUM(E16*23333.333)</f>
        <v>699999.99</v>
      </c>
      <c r="H16" s="6"/>
    </row>
    <row r="18" spans="2:8" x14ac:dyDescent="0.3">
      <c r="C18" s="155" t="s">
        <v>11</v>
      </c>
      <c r="D18" s="156"/>
      <c r="E18" s="156"/>
      <c r="F18" s="156"/>
    </row>
    <row r="19" spans="2:8" ht="30" customHeight="1" x14ac:dyDescent="0.3">
      <c r="B19" s="7"/>
      <c r="C19" s="7" t="s">
        <v>13</v>
      </c>
      <c r="D19" s="7" t="s">
        <v>14</v>
      </c>
      <c r="E19" s="7" t="s">
        <v>15</v>
      </c>
      <c r="F19" s="7" t="s">
        <v>16</v>
      </c>
      <c r="G19" s="7" t="s">
        <v>17</v>
      </c>
    </row>
    <row r="20" spans="2:8" x14ac:dyDescent="0.3">
      <c r="B20" s="164"/>
      <c r="C20" s="138"/>
      <c r="D20" s="138"/>
      <c r="E20" s="138"/>
      <c r="F20" s="138"/>
      <c r="G20" s="138"/>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62" t="s">
        <v>18</v>
      </c>
      <c r="F30" s="158"/>
      <c r="G30" s="5">
        <f>SUM(G21:G28)</f>
        <v>150000</v>
      </c>
    </row>
    <row r="32" spans="2:8" x14ac:dyDescent="0.3">
      <c r="B32" s="159" t="s">
        <v>19</v>
      </c>
      <c r="C32" s="160"/>
      <c r="D32" s="158"/>
      <c r="E32" s="157">
        <f>SUM(G16+G30)</f>
        <v>849999.99</v>
      </c>
      <c r="F32" s="158"/>
    </row>
    <row r="33" spans="2:7" x14ac:dyDescent="0.3">
      <c r="B33" s="159"/>
      <c r="C33" s="160"/>
      <c r="D33" s="158"/>
      <c r="E33" s="157"/>
      <c r="F33" s="158"/>
    </row>
    <row r="35" spans="2:7" x14ac:dyDescent="0.3">
      <c r="B35" s="161" t="s">
        <v>20</v>
      </c>
      <c r="C35" s="160"/>
      <c r="D35" s="160"/>
      <c r="E35" s="160"/>
      <c r="F35" s="160"/>
      <c r="G35" s="158"/>
    </row>
    <row r="36" spans="2:7" x14ac:dyDescent="0.3">
      <c r="B36" t="s">
        <v>21</v>
      </c>
      <c r="G36" s="10"/>
    </row>
    <row r="37" spans="2:7" x14ac:dyDescent="0.3">
      <c r="B37" t="s">
        <v>22</v>
      </c>
      <c r="G37" s="10"/>
    </row>
    <row r="44" spans="2:7" x14ac:dyDescent="0.3">
      <c r="C44" s="152" t="s">
        <v>67</v>
      </c>
      <c r="D44" s="147"/>
      <c r="E44" s="147"/>
      <c r="F44" s="147"/>
    </row>
    <row r="45" spans="2:7" x14ac:dyDescent="0.3">
      <c r="D45" s="146" t="s">
        <v>68</v>
      </c>
      <c r="E45" s="156"/>
    </row>
    <row r="46" spans="2:7" x14ac:dyDescent="0.3">
      <c r="C46" s="144" t="s">
        <v>69</v>
      </c>
      <c r="D46" s="156"/>
      <c r="E46" s="156"/>
      <c r="F46" s="156"/>
    </row>
    <row r="47" spans="2:7" x14ac:dyDescent="0.3">
      <c r="B47" s="155" t="s">
        <v>23</v>
      </c>
      <c r="C47" s="156"/>
      <c r="D47" s="156"/>
      <c r="E47" s="156"/>
      <c r="F47" s="156"/>
      <c r="G47" s="156"/>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55" t="s">
        <v>1</v>
      </c>
      <c r="E5" s="156"/>
    </row>
    <row r="6" spans="2:8" x14ac:dyDescent="0.3">
      <c r="D6" s="155" t="s">
        <v>2</v>
      </c>
      <c r="E6" s="156"/>
    </row>
    <row r="8" spans="2:8" x14ac:dyDescent="0.3">
      <c r="D8" s="155" t="s">
        <v>3</v>
      </c>
      <c r="E8" s="156"/>
    </row>
    <row r="9" spans="2:8" x14ac:dyDescent="0.3">
      <c r="C9" s="163" t="s">
        <v>40</v>
      </c>
      <c r="D9" s="147"/>
      <c r="E9" s="147"/>
      <c r="F9" s="147"/>
    </row>
    <row r="10" spans="2:8" x14ac:dyDescent="0.3">
      <c r="D10" s="155" t="s">
        <v>41</v>
      </c>
      <c r="E10" s="156"/>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62" t="s">
        <v>8</v>
      </c>
      <c r="C16" s="160"/>
      <c r="D16" s="160"/>
      <c r="E16" s="3">
        <v>30</v>
      </c>
      <c r="F16" s="4" t="s">
        <v>10</v>
      </c>
      <c r="G16" s="5">
        <f>SUM(E16*23333.333)</f>
        <v>699999.99</v>
      </c>
      <c r="H16" s="6"/>
    </row>
    <row r="18" spans="2:8" x14ac:dyDescent="0.3">
      <c r="C18" s="155" t="s">
        <v>11</v>
      </c>
      <c r="D18" s="156"/>
      <c r="E18" s="156"/>
      <c r="F18" s="156"/>
    </row>
    <row r="19" spans="2:8" ht="30" customHeight="1" x14ac:dyDescent="0.3">
      <c r="B19" s="7" t="s">
        <v>12</v>
      </c>
      <c r="C19" s="7" t="s">
        <v>13</v>
      </c>
      <c r="D19" s="7" t="s">
        <v>14</v>
      </c>
      <c r="E19" s="7" t="s">
        <v>15</v>
      </c>
      <c r="F19" s="7" t="s">
        <v>16</v>
      </c>
      <c r="G19" s="7" t="s">
        <v>17</v>
      </c>
    </row>
    <row r="20" spans="2:8" x14ac:dyDescent="0.3">
      <c r="B20" s="164"/>
      <c r="C20" s="138"/>
      <c r="D20" s="138"/>
      <c r="E20" s="138"/>
      <c r="F20" s="138"/>
      <c r="G20" s="138"/>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62" t="s">
        <v>18</v>
      </c>
      <c r="F30" s="158"/>
      <c r="G30" s="5">
        <f>SUM(G21:G28)</f>
        <v>1235000</v>
      </c>
    </row>
    <row r="32" spans="2:8" x14ac:dyDescent="0.3">
      <c r="B32" s="159" t="s">
        <v>19</v>
      </c>
      <c r="C32" s="160"/>
      <c r="D32" s="158"/>
      <c r="E32" s="157">
        <f>SUM(G16+G30)</f>
        <v>1934999.99</v>
      </c>
      <c r="F32" s="158"/>
    </row>
    <row r="33" spans="2:7" x14ac:dyDescent="0.3">
      <c r="B33" s="159"/>
      <c r="C33" s="160"/>
      <c r="D33" s="158"/>
      <c r="E33" s="157"/>
      <c r="F33" s="158"/>
    </row>
    <row r="35" spans="2:7" x14ac:dyDescent="0.3">
      <c r="B35" s="161" t="s">
        <v>20</v>
      </c>
      <c r="C35" s="160"/>
      <c r="D35" s="160"/>
      <c r="E35" s="160"/>
      <c r="F35" s="160"/>
      <c r="G35" s="158"/>
    </row>
    <row r="36" spans="2:7" x14ac:dyDescent="0.3">
      <c r="B36" t="s">
        <v>21</v>
      </c>
      <c r="G36" s="10"/>
    </row>
    <row r="37" spans="2:7" x14ac:dyDescent="0.3">
      <c r="B37" t="s">
        <v>22</v>
      </c>
      <c r="G37" s="10"/>
    </row>
    <row r="44" spans="2:7" x14ac:dyDescent="0.3">
      <c r="C44" s="163" t="s">
        <v>40</v>
      </c>
      <c r="D44" s="147"/>
      <c r="E44" s="147"/>
      <c r="F44" s="147"/>
    </row>
    <row r="45" spans="2:7" x14ac:dyDescent="0.3">
      <c r="C45" s="155" t="s">
        <v>41</v>
      </c>
      <c r="D45" s="156"/>
      <c r="E45" s="156"/>
      <c r="F45" s="156"/>
    </row>
    <row r="46" spans="2:7" x14ac:dyDescent="0.3">
      <c r="C46" s="144" t="s">
        <v>42</v>
      </c>
      <c r="D46" s="156"/>
      <c r="E46" s="156"/>
      <c r="F46" s="156"/>
    </row>
    <row r="47" spans="2:7" x14ac:dyDescent="0.3">
      <c r="B47" s="155" t="s">
        <v>23</v>
      </c>
      <c r="C47" s="156"/>
      <c r="D47" s="156"/>
      <c r="E47" s="156"/>
      <c r="F47" s="156"/>
      <c r="G47" s="156"/>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1875" defaultRowHeight="14.4" x14ac:dyDescent="0.3"/>
  <cols>
    <col min="1" max="1" width="4.77734375" style="13" customWidth="1"/>
    <col min="2" max="3" width="11.44140625" style="13" customWidth="1"/>
    <col min="4" max="4" width="14.21875"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6</v>
      </c>
    </row>
    <row r="5" spans="2:8" x14ac:dyDescent="0.3">
      <c r="D5" s="146" t="s">
        <v>1</v>
      </c>
      <c r="E5" s="145"/>
    </row>
    <row r="6" spans="2:8" x14ac:dyDescent="0.3">
      <c r="D6" s="146" t="s">
        <v>2</v>
      </c>
      <c r="E6" s="145"/>
    </row>
    <row r="8" spans="2:8" x14ac:dyDescent="0.3">
      <c r="D8" s="146" t="s">
        <v>3</v>
      </c>
      <c r="E8" s="145"/>
    </row>
    <row r="9" spans="2:8" x14ac:dyDescent="0.3">
      <c r="C9" s="152" t="s">
        <v>53</v>
      </c>
      <c r="D9" s="147"/>
      <c r="E9" s="147"/>
      <c r="F9" s="147"/>
    </row>
    <row r="10" spans="2:8" x14ac:dyDescent="0.3">
      <c r="D10" s="146" t="s">
        <v>54</v>
      </c>
      <c r="E10" s="145"/>
    </row>
    <row r="11" spans="2:8" x14ac:dyDescent="0.3">
      <c r="D11" s="13" t="s">
        <v>72</v>
      </c>
    </row>
    <row r="13" spans="2:8" x14ac:dyDescent="0.3">
      <c r="B13" s="128" t="s">
        <v>75</v>
      </c>
      <c r="C13" s="128"/>
      <c r="D13" s="128"/>
      <c r="E13" s="128"/>
      <c r="F13" s="128"/>
      <c r="G13" s="128"/>
      <c r="H13" s="128"/>
    </row>
    <row r="14" spans="2:8" x14ac:dyDescent="0.3">
      <c r="B14" s="128"/>
      <c r="C14" s="128"/>
      <c r="D14" s="128"/>
      <c r="E14" s="128"/>
      <c r="F14" s="128"/>
      <c r="G14" s="128"/>
      <c r="H14" s="128"/>
    </row>
    <row r="16" spans="2:8" x14ac:dyDescent="0.3">
      <c r="B16" s="137" t="s">
        <v>8</v>
      </c>
      <c r="C16" s="138"/>
      <c r="D16" s="138"/>
      <c r="E16" s="35">
        <v>30</v>
      </c>
      <c r="F16" s="36" t="s">
        <v>10</v>
      </c>
      <c r="G16" s="37">
        <f>SUM(E16*23333.333)</f>
        <v>699999.99</v>
      </c>
      <c r="H16" s="38"/>
    </row>
    <row r="17" spans="2:7" x14ac:dyDescent="0.3">
      <c r="B17" s="133" t="s">
        <v>83</v>
      </c>
      <c r="C17" s="134"/>
      <c r="D17" s="134"/>
      <c r="E17" s="135"/>
      <c r="F17" s="136"/>
      <c r="G17" s="53">
        <v>105200</v>
      </c>
    </row>
    <row r="18" spans="2:7" x14ac:dyDescent="0.3">
      <c r="B18" s="24"/>
      <c r="C18" s="21"/>
      <c r="D18" s="21"/>
      <c r="E18" s="24"/>
      <c r="F18" s="24"/>
    </row>
    <row r="19" spans="2:7" x14ac:dyDescent="0.3">
      <c r="C19" s="146" t="s">
        <v>11</v>
      </c>
      <c r="D19" s="145"/>
      <c r="E19" s="145"/>
      <c r="F19" s="145"/>
    </row>
    <row r="20" spans="2:7" ht="30" customHeight="1" x14ac:dyDescent="0.3">
      <c r="B20" s="30" t="s">
        <v>76</v>
      </c>
      <c r="C20" s="30" t="s">
        <v>13</v>
      </c>
      <c r="D20" s="30" t="s">
        <v>14</v>
      </c>
      <c r="E20" s="30" t="s">
        <v>15</v>
      </c>
      <c r="F20" s="30" t="s">
        <v>16</v>
      </c>
      <c r="G20" s="30" t="s">
        <v>17</v>
      </c>
    </row>
    <row r="21" spans="2:7" x14ac:dyDescent="0.3">
      <c r="B21" s="139"/>
      <c r="C21" s="138"/>
      <c r="D21" s="138"/>
      <c r="E21" s="138"/>
      <c r="F21" s="138"/>
      <c r="G21" s="138"/>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40" t="s">
        <v>18</v>
      </c>
      <c r="F31" s="141"/>
      <c r="G31" s="26">
        <f>SUM(G22:G29)</f>
        <v>403600</v>
      </c>
    </row>
    <row r="33" spans="2:8" x14ac:dyDescent="0.3">
      <c r="B33" s="132" t="s">
        <v>19</v>
      </c>
      <c r="C33" s="132"/>
      <c r="D33" s="132"/>
      <c r="E33" s="132"/>
      <c r="F33" s="131">
        <f>SUM(G16+G17+G31)</f>
        <v>1208799.99</v>
      </c>
      <c r="G33" s="131"/>
    </row>
    <row r="34" spans="2:8" x14ac:dyDescent="0.3">
      <c r="B34" s="146"/>
      <c r="C34" s="147"/>
      <c r="D34" s="147"/>
      <c r="E34" s="148"/>
      <c r="F34" s="147"/>
    </row>
    <row r="35" spans="2:8" x14ac:dyDescent="0.3">
      <c r="B35" s="24"/>
      <c r="C35" s="21"/>
      <c r="D35" s="21"/>
      <c r="E35" s="44"/>
      <c r="F35" s="21"/>
    </row>
    <row r="36" spans="2:8" x14ac:dyDescent="0.3">
      <c r="B36" s="149" t="s">
        <v>20</v>
      </c>
      <c r="C36" s="150"/>
      <c r="D36" s="150"/>
      <c r="E36" s="150"/>
      <c r="F36" s="150"/>
      <c r="G36" s="141"/>
    </row>
    <row r="37" spans="2:8" x14ac:dyDescent="0.3">
      <c r="G37" s="45"/>
    </row>
    <row r="38" spans="2:8" ht="15" customHeight="1" x14ac:dyDescent="0.3">
      <c r="B38" s="129" t="s">
        <v>78</v>
      </c>
      <c r="C38" s="129"/>
      <c r="D38" s="129"/>
      <c r="E38" s="129"/>
      <c r="F38" s="129"/>
      <c r="G38" s="129"/>
      <c r="H38" s="129"/>
    </row>
    <row r="39" spans="2:8" x14ac:dyDescent="0.3">
      <c r="B39" s="129"/>
      <c r="C39" s="129"/>
      <c r="D39" s="129"/>
      <c r="E39" s="129"/>
      <c r="F39" s="129"/>
      <c r="G39" s="129"/>
      <c r="H39" s="129"/>
    </row>
    <row r="40" spans="2:8" x14ac:dyDescent="0.3">
      <c r="B40" s="129"/>
      <c r="C40" s="129"/>
      <c r="D40" s="129"/>
      <c r="E40" s="129"/>
      <c r="F40" s="129"/>
      <c r="G40" s="129"/>
      <c r="H40" s="129"/>
    </row>
    <row r="41" spans="2:8" x14ac:dyDescent="0.3">
      <c r="B41" s="24"/>
      <c r="C41" s="21"/>
      <c r="D41" s="21"/>
      <c r="E41" s="44"/>
      <c r="F41" s="21"/>
    </row>
    <row r="42" spans="2:8" x14ac:dyDescent="0.3">
      <c r="B42" s="130" t="s">
        <v>79</v>
      </c>
      <c r="C42" s="130"/>
      <c r="D42" s="130"/>
      <c r="E42" s="130"/>
      <c r="F42" s="142">
        <v>210400</v>
      </c>
      <c r="G42" s="143"/>
    </row>
    <row r="43" spans="2:8" x14ac:dyDescent="0.3">
      <c r="B43" s="130" t="s">
        <v>80</v>
      </c>
      <c r="C43" s="130"/>
      <c r="D43" s="130"/>
      <c r="E43" s="130"/>
      <c r="F43" s="142">
        <v>43628</v>
      </c>
      <c r="G43" s="143"/>
    </row>
    <row r="44" spans="2:8" x14ac:dyDescent="0.3">
      <c r="B44" s="130" t="s">
        <v>81</v>
      </c>
      <c r="C44" s="130"/>
      <c r="D44" s="130"/>
      <c r="E44" s="130"/>
      <c r="F44" s="153">
        <f>+F42+F43</f>
        <v>254028</v>
      </c>
      <c r="G44" s="154"/>
    </row>
    <row r="46" spans="2:8" x14ac:dyDescent="0.3">
      <c r="B46" s="132" t="s">
        <v>17</v>
      </c>
      <c r="C46" s="132"/>
      <c r="D46" s="132"/>
      <c r="E46" s="132"/>
      <c r="F46" s="131">
        <f>+F33-F44</f>
        <v>954771.99</v>
      </c>
      <c r="G46" s="131"/>
    </row>
    <row r="48" spans="2:8" x14ac:dyDescent="0.3">
      <c r="B48" s="151" t="s">
        <v>82</v>
      </c>
      <c r="C48" s="151"/>
      <c r="D48" s="151"/>
      <c r="E48" s="151"/>
      <c r="F48" s="151"/>
      <c r="G48" s="151"/>
    </row>
    <row r="49" spans="2:9" ht="15" customHeight="1" x14ac:dyDescent="0.3">
      <c r="B49" s="129" t="s">
        <v>85</v>
      </c>
      <c r="C49" s="129"/>
      <c r="D49" s="129"/>
      <c r="E49" s="129"/>
      <c r="F49" s="129"/>
      <c r="G49" s="129"/>
      <c r="H49" s="129"/>
      <c r="I49" s="33"/>
    </row>
    <row r="50" spans="2:9" x14ac:dyDescent="0.3">
      <c r="B50" s="129"/>
      <c r="C50" s="129"/>
      <c r="D50" s="129"/>
      <c r="E50" s="129"/>
      <c r="F50" s="129"/>
      <c r="G50" s="129"/>
      <c r="H50" s="129"/>
      <c r="I50" s="33"/>
    </row>
    <row r="51" spans="2:9" x14ac:dyDescent="0.3">
      <c r="B51" s="129"/>
      <c r="C51" s="129"/>
      <c r="D51" s="129"/>
      <c r="E51" s="129"/>
      <c r="F51" s="129"/>
      <c r="G51" s="129"/>
      <c r="H51" s="129"/>
      <c r="I51" s="33"/>
    </row>
    <row r="52" spans="2:9" ht="30" customHeight="1" x14ac:dyDescent="0.3">
      <c r="B52" s="129" t="s">
        <v>84</v>
      </c>
      <c r="C52" s="129"/>
      <c r="D52" s="129"/>
      <c r="E52" s="129"/>
      <c r="F52" s="129"/>
      <c r="G52" s="129"/>
      <c r="H52" s="129"/>
      <c r="I52" s="33"/>
    </row>
    <row r="53" spans="2:9" ht="15" customHeight="1" x14ac:dyDescent="0.3">
      <c r="B53" s="129" t="s">
        <v>86</v>
      </c>
      <c r="C53" s="129"/>
      <c r="D53" s="129"/>
      <c r="E53" s="129"/>
      <c r="F53" s="129"/>
      <c r="G53" s="129"/>
      <c r="H53" s="129"/>
      <c r="I53" s="33"/>
    </row>
    <row r="54" spans="2:9" x14ac:dyDescent="0.3">
      <c r="B54" s="129"/>
      <c r="C54" s="129"/>
      <c r="D54" s="129"/>
      <c r="E54" s="129"/>
      <c r="F54" s="129"/>
      <c r="G54" s="129"/>
      <c r="H54" s="129"/>
      <c r="I54" s="33"/>
    </row>
    <row r="55" spans="2:9" x14ac:dyDescent="0.3">
      <c r="B55" s="129"/>
      <c r="C55" s="129"/>
      <c r="D55" s="129"/>
      <c r="E55" s="129"/>
      <c r="F55" s="129"/>
      <c r="G55" s="129"/>
      <c r="H55" s="129"/>
      <c r="I55" s="33"/>
    </row>
    <row r="56" spans="2:9" ht="29.25" customHeight="1" x14ac:dyDescent="0.3">
      <c r="B56" s="129"/>
      <c r="C56" s="129"/>
      <c r="D56" s="129"/>
      <c r="E56" s="129"/>
      <c r="F56" s="129"/>
      <c r="G56" s="129"/>
      <c r="H56" s="129"/>
      <c r="I56" s="33"/>
    </row>
    <row r="60" spans="2:9" x14ac:dyDescent="0.3">
      <c r="C60" s="152" t="s">
        <v>53</v>
      </c>
      <c r="D60" s="152"/>
      <c r="E60" s="152"/>
      <c r="F60" s="152"/>
    </row>
    <row r="61" spans="2:9" x14ac:dyDescent="0.3">
      <c r="D61" s="146" t="s">
        <v>54</v>
      </c>
      <c r="E61" s="146"/>
    </row>
    <row r="62" spans="2:9" x14ac:dyDescent="0.3">
      <c r="C62" s="144" t="s">
        <v>55</v>
      </c>
      <c r="D62" s="144"/>
      <c r="E62" s="144"/>
      <c r="F62" s="144"/>
    </row>
    <row r="63" spans="2:9" x14ac:dyDescent="0.3">
      <c r="B63" s="146" t="s">
        <v>23</v>
      </c>
      <c r="C63" s="146"/>
      <c r="D63" s="146"/>
      <c r="E63" s="146"/>
      <c r="F63" s="146"/>
      <c r="G63" s="146"/>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1875" defaultRowHeight="14.4" x14ac:dyDescent="0.3"/>
  <cols>
    <col min="1" max="1" width="4.77734375" style="13" customWidth="1"/>
    <col min="2" max="4" width="12"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2</v>
      </c>
    </row>
    <row r="5" spans="2:8" x14ac:dyDescent="0.3">
      <c r="D5" s="146" t="s">
        <v>1</v>
      </c>
      <c r="E5" s="145"/>
    </row>
    <row r="6" spans="2:8" x14ac:dyDescent="0.3">
      <c r="D6" s="146" t="s">
        <v>2</v>
      </c>
      <c r="E6" s="145"/>
    </row>
    <row r="8" spans="2:8" x14ac:dyDescent="0.3">
      <c r="D8" s="146" t="s">
        <v>3</v>
      </c>
      <c r="E8" s="145"/>
    </row>
    <row r="9" spans="2:8" x14ac:dyDescent="0.3">
      <c r="C9" s="152" t="s">
        <v>57</v>
      </c>
      <c r="D9" s="147"/>
      <c r="E9" s="147"/>
      <c r="F9" s="147"/>
    </row>
    <row r="10" spans="2:8" x14ac:dyDescent="0.3">
      <c r="D10" s="146" t="s">
        <v>62</v>
      </c>
      <c r="E10" s="145"/>
    </row>
    <row r="11" spans="2:8" x14ac:dyDescent="0.3">
      <c r="D11" s="13" t="s">
        <v>70</v>
      </c>
    </row>
    <row r="13" spans="2:8" x14ac:dyDescent="0.3">
      <c r="B13" s="128" t="s">
        <v>75</v>
      </c>
      <c r="C13" s="128"/>
      <c r="D13" s="128"/>
      <c r="E13" s="128"/>
      <c r="F13" s="128"/>
      <c r="G13" s="128"/>
      <c r="H13" s="128"/>
    </row>
    <row r="14" spans="2:8" x14ac:dyDescent="0.3">
      <c r="B14" s="128"/>
      <c r="C14" s="128"/>
      <c r="D14" s="128"/>
      <c r="E14" s="128"/>
      <c r="F14" s="128"/>
      <c r="G14" s="128"/>
      <c r="H14" s="128"/>
    </row>
    <row r="16" spans="2:8" x14ac:dyDescent="0.3">
      <c r="B16" s="137" t="s">
        <v>8</v>
      </c>
      <c r="C16" s="138"/>
      <c r="D16" s="138"/>
      <c r="E16" s="35">
        <v>30</v>
      </c>
      <c r="F16" s="36" t="s">
        <v>10</v>
      </c>
      <c r="G16" s="37">
        <f>SUM(E16*23333.333)</f>
        <v>699999.99</v>
      </c>
      <c r="H16" s="38"/>
    </row>
    <row r="17" spans="2:7" x14ac:dyDescent="0.3">
      <c r="B17" s="133" t="s">
        <v>83</v>
      </c>
      <c r="C17" s="134"/>
      <c r="D17" s="134"/>
      <c r="E17" s="135"/>
      <c r="F17" s="136"/>
      <c r="G17" s="53">
        <v>105200</v>
      </c>
    </row>
    <row r="18" spans="2:7" x14ac:dyDescent="0.3">
      <c r="B18" s="24"/>
      <c r="C18" s="21"/>
      <c r="D18" s="21"/>
      <c r="E18" s="24"/>
      <c r="F18" s="24"/>
    </row>
    <row r="19" spans="2:7" x14ac:dyDescent="0.3">
      <c r="C19" s="146" t="s">
        <v>11</v>
      </c>
      <c r="D19" s="145"/>
      <c r="E19" s="145"/>
      <c r="F19" s="145"/>
    </row>
    <row r="20" spans="2:7" ht="30" customHeight="1" x14ac:dyDescent="0.3">
      <c r="B20" s="30" t="s">
        <v>76</v>
      </c>
      <c r="C20" s="30" t="s">
        <v>13</v>
      </c>
      <c r="D20" s="30" t="s">
        <v>14</v>
      </c>
      <c r="E20" s="30" t="s">
        <v>15</v>
      </c>
      <c r="F20" s="30" t="s">
        <v>16</v>
      </c>
      <c r="G20" s="30" t="s">
        <v>17</v>
      </c>
    </row>
    <row r="21" spans="2:7" x14ac:dyDescent="0.3">
      <c r="B21" s="139"/>
      <c r="C21" s="138"/>
      <c r="D21" s="138"/>
      <c r="E21" s="138"/>
      <c r="F21" s="138"/>
      <c r="G21" s="138"/>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40" t="s">
        <v>18</v>
      </c>
      <c r="F31" s="141"/>
      <c r="G31" s="26">
        <f>SUM(G22:G29)</f>
        <v>0</v>
      </c>
    </row>
    <row r="33" spans="2:8" x14ac:dyDescent="0.3">
      <c r="B33" s="132" t="s">
        <v>19</v>
      </c>
      <c r="C33" s="132"/>
      <c r="D33" s="132"/>
      <c r="E33" s="132"/>
      <c r="F33" s="131">
        <f>SUM(G16+G17+G31)</f>
        <v>805199.99</v>
      </c>
      <c r="G33" s="131"/>
    </row>
    <row r="34" spans="2:8" x14ac:dyDescent="0.3">
      <c r="B34" s="146"/>
      <c r="C34" s="147"/>
      <c r="D34" s="147"/>
      <c r="E34" s="148"/>
      <c r="F34" s="147"/>
    </row>
    <row r="35" spans="2:8" x14ac:dyDescent="0.3">
      <c r="B35" s="24"/>
      <c r="C35" s="21"/>
      <c r="D35" s="21"/>
      <c r="E35" s="44"/>
      <c r="F35" s="21"/>
    </row>
    <row r="36" spans="2:8" x14ac:dyDescent="0.3">
      <c r="B36" s="149" t="s">
        <v>20</v>
      </c>
      <c r="C36" s="150"/>
      <c r="D36" s="150"/>
      <c r="E36" s="150"/>
      <c r="F36" s="150"/>
      <c r="G36" s="141"/>
    </row>
    <row r="37" spans="2:8" x14ac:dyDescent="0.3">
      <c r="G37" s="45"/>
    </row>
    <row r="38" spans="2:8" x14ac:dyDescent="0.3">
      <c r="B38" s="129" t="s">
        <v>78</v>
      </c>
      <c r="C38" s="129"/>
      <c r="D38" s="129"/>
      <c r="E38" s="129"/>
      <c r="F38" s="129"/>
      <c r="G38" s="129"/>
      <c r="H38" s="129"/>
    </row>
    <row r="39" spans="2:8" x14ac:dyDescent="0.3">
      <c r="B39" s="129"/>
      <c r="C39" s="129"/>
      <c r="D39" s="129"/>
      <c r="E39" s="129"/>
      <c r="F39" s="129"/>
      <c r="G39" s="129"/>
      <c r="H39" s="129"/>
    </row>
    <row r="40" spans="2:8" x14ac:dyDescent="0.3">
      <c r="B40" s="129"/>
      <c r="C40" s="129"/>
      <c r="D40" s="129"/>
      <c r="E40" s="129"/>
      <c r="F40" s="129"/>
      <c r="G40" s="129"/>
      <c r="H40" s="129"/>
    </row>
    <row r="41" spans="2:8" x14ac:dyDescent="0.3">
      <c r="B41" s="24"/>
      <c r="C41" s="21"/>
      <c r="D41" s="21"/>
      <c r="E41" s="44"/>
      <c r="F41" s="21"/>
    </row>
    <row r="42" spans="2:8" x14ac:dyDescent="0.3">
      <c r="B42" s="130" t="s">
        <v>79</v>
      </c>
      <c r="C42" s="130"/>
      <c r="D42" s="130"/>
      <c r="E42" s="130"/>
      <c r="F42" s="142">
        <v>210400</v>
      </c>
      <c r="G42" s="143"/>
    </row>
    <row r="43" spans="2:8" x14ac:dyDescent="0.3">
      <c r="B43" s="130" t="s">
        <v>80</v>
      </c>
      <c r="C43" s="130"/>
      <c r="D43" s="130"/>
      <c r="E43" s="130"/>
      <c r="F43" s="142">
        <v>0</v>
      </c>
      <c r="G43" s="143"/>
    </row>
    <row r="44" spans="2:8" x14ac:dyDescent="0.3">
      <c r="B44" s="130" t="s">
        <v>81</v>
      </c>
      <c r="C44" s="130"/>
      <c r="D44" s="130"/>
      <c r="E44" s="130"/>
      <c r="F44" s="153">
        <f>+F42+F43</f>
        <v>210400</v>
      </c>
      <c r="G44" s="154"/>
    </row>
    <row r="46" spans="2:8" x14ac:dyDescent="0.3">
      <c r="B46" s="132" t="s">
        <v>17</v>
      </c>
      <c r="C46" s="132"/>
      <c r="D46" s="132"/>
      <c r="E46" s="132"/>
      <c r="F46" s="131">
        <f>+F33-F44</f>
        <v>594799.99</v>
      </c>
      <c r="G46" s="131"/>
    </row>
    <row r="48" spans="2:8" x14ac:dyDescent="0.3">
      <c r="B48" s="151" t="s">
        <v>82</v>
      </c>
      <c r="C48" s="151"/>
      <c r="D48" s="151"/>
      <c r="E48" s="151"/>
      <c r="F48" s="151"/>
      <c r="G48" s="151"/>
    </row>
    <row r="49" spans="2:9" ht="15" customHeight="1" x14ac:dyDescent="0.3">
      <c r="B49" s="129" t="s">
        <v>85</v>
      </c>
      <c r="C49" s="129"/>
      <c r="D49" s="129"/>
      <c r="E49" s="129"/>
      <c r="F49" s="129"/>
      <c r="G49" s="129"/>
      <c r="H49" s="129"/>
      <c r="I49" s="33"/>
    </row>
    <row r="50" spans="2:9" x14ac:dyDescent="0.3">
      <c r="B50" s="129"/>
      <c r="C50" s="129"/>
      <c r="D50" s="129"/>
      <c r="E50" s="129"/>
      <c r="F50" s="129"/>
      <c r="G50" s="129"/>
      <c r="H50" s="129"/>
      <c r="I50" s="33"/>
    </row>
    <row r="51" spans="2:9" x14ac:dyDescent="0.3">
      <c r="B51" s="129"/>
      <c r="C51" s="129"/>
      <c r="D51" s="129"/>
      <c r="E51" s="129"/>
      <c r="F51" s="129"/>
      <c r="G51" s="129"/>
      <c r="H51" s="129"/>
      <c r="I51" s="33"/>
    </row>
    <row r="52" spans="2:9" ht="30.75" customHeight="1" x14ac:dyDescent="0.3">
      <c r="B52" s="129" t="s">
        <v>84</v>
      </c>
      <c r="C52" s="129"/>
      <c r="D52" s="129"/>
      <c r="E52" s="129"/>
      <c r="F52" s="129"/>
      <c r="G52" s="129"/>
      <c r="H52" s="129"/>
      <c r="I52" s="33"/>
    </row>
    <row r="53" spans="2:9" ht="15" customHeight="1" x14ac:dyDescent="0.3">
      <c r="B53" s="129" t="s">
        <v>86</v>
      </c>
      <c r="C53" s="129"/>
      <c r="D53" s="129"/>
      <c r="E53" s="129"/>
      <c r="F53" s="129"/>
      <c r="G53" s="129"/>
      <c r="H53" s="129"/>
      <c r="I53" s="33"/>
    </row>
    <row r="54" spans="2:9" x14ac:dyDescent="0.3">
      <c r="B54" s="129"/>
      <c r="C54" s="129"/>
      <c r="D54" s="129"/>
      <c r="E54" s="129"/>
      <c r="F54" s="129"/>
      <c r="G54" s="129"/>
      <c r="H54" s="129"/>
      <c r="I54" s="33"/>
    </row>
    <row r="55" spans="2:9" x14ac:dyDescent="0.3">
      <c r="B55" s="129"/>
      <c r="C55" s="129"/>
      <c r="D55" s="129"/>
      <c r="E55" s="129"/>
      <c r="F55" s="129"/>
      <c r="G55" s="129"/>
      <c r="H55" s="129"/>
      <c r="I55" s="33"/>
    </row>
    <row r="56" spans="2:9" ht="30" customHeight="1" x14ac:dyDescent="0.3">
      <c r="B56" s="129"/>
      <c r="C56" s="129"/>
      <c r="D56" s="129"/>
      <c r="E56" s="129"/>
      <c r="F56" s="129"/>
      <c r="G56" s="129"/>
      <c r="H56" s="129"/>
      <c r="I56" s="33"/>
    </row>
    <row r="60" spans="2:9" x14ac:dyDescent="0.3">
      <c r="C60" s="152" t="s">
        <v>57</v>
      </c>
      <c r="D60" s="147"/>
      <c r="E60" s="147"/>
      <c r="F60" s="147"/>
    </row>
    <row r="61" spans="2:9" x14ac:dyDescent="0.3">
      <c r="D61" s="146" t="s">
        <v>62</v>
      </c>
      <c r="E61" s="145"/>
    </row>
    <row r="62" spans="2:9" x14ac:dyDescent="0.3">
      <c r="C62" s="144" t="s">
        <v>63</v>
      </c>
      <c r="D62" s="145"/>
      <c r="E62" s="145"/>
      <c r="F62" s="145"/>
    </row>
    <row r="63" spans="2:9" x14ac:dyDescent="0.3">
      <c r="B63" s="146" t="s">
        <v>23</v>
      </c>
      <c r="C63" s="145"/>
      <c r="D63" s="145"/>
      <c r="E63" s="145"/>
      <c r="F63" s="145"/>
      <c r="G63" s="145"/>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1875" defaultRowHeight="14.4" x14ac:dyDescent="0.3"/>
  <cols>
    <col min="1" max="1" width="4.77734375" customWidth="1"/>
    <col min="2" max="4" width="11.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5" t="s">
        <v>1</v>
      </c>
      <c r="E5" s="156"/>
    </row>
    <row r="6" spans="2:8" x14ac:dyDescent="0.3">
      <c r="D6" s="155" t="s">
        <v>2</v>
      </c>
      <c r="E6" s="156"/>
    </row>
    <row r="8" spans="2:8" x14ac:dyDescent="0.3">
      <c r="D8" s="155" t="s">
        <v>3</v>
      </c>
      <c r="E8" s="156"/>
    </row>
    <row r="9" spans="2:8" x14ac:dyDescent="0.3">
      <c r="C9" s="152" t="s">
        <v>49</v>
      </c>
      <c r="D9" s="147"/>
      <c r="E9" s="147"/>
      <c r="F9" s="147"/>
    </row>
    <row r="10" spans="2:8" x14ac:dyDescent="0.3">
      <c r="D10" s="146" t="s">
        <v>50</v>
      </c>
      <c r="E10" s="156"/>
    </row>
    <row r="11" spans="2:8" x14ac:dyDescent="0.3">
      <c r="D11" s="13" t="s">
        <v>51</v>
      </c>
    </row>
    <row r="13" spans="2:8" x14ac:dyDescent="0.3">
      <c r="B13" s="128" t="s">
        <v>75</v>
      </c>
      <c r="C13" s="128"/>
      <c r="D13" s="128"/>
      <c r="E13" s="128"/>
      <c r="F13" s="128"/>
      <c r="G13" s="128"/>
      <c r="H13" s="128"/>
    </row>
    <row r="14" spans="2:8" x14ac:dyDescent="0.3">
      <c r="B14" s="128"/>
      <c r="C14" s="128"/>
      <c r="D14" s="128"/>
      <c r="E14" s="128"/>
      <c r="F14" s="128"/>
      <c r="G14" s="128"/>
      <c r="H14" s="128"/>
    </row>
    <row r="16" spans="2:8" x14ac:dyDescent="0.3">
      <c r="B16" s="230" t="s">
        <v>8</v>
      </c>
      <c r="C16" s="138"/>
      <c r="D16" s="138"/>
      <c r="E16" s="28">
        <v>30</v>
      </c>
      <c r="F16" s="29" t="s">
        <v>10</v>
      </c>
      <c r="G16" s="27">
        <f>SUM(E16*23333.333)</f>
        <v>699999.99</v>
      </c>
      <c r="H16" s="6"/>
    </row>
    <row r="17" spans="2:7" x14ac:dyDescent="0.3">
      <c r="B17" s="133" t="s">
        <v>83</v>
      </c>
      <c r="C17" s="134"/>
      <c r="D17" s="134"/>
      <c r="E17" s="231"/>
      <c r="F17" s="232"/>
      <c r="G17" s="22">
        <v>105200</v>
      </c>
    </row>
    <row r="18" spans="2:7" x14ac:dyDescent="0.3">
      <c r="B18" s="24"/>
      <c r="C18" s="21"/>
      <c r="D18" s="21"/>
      <c r="E18" s="2"/>
      <c r="F18" s="2"/>
    </row>
    <row r="19" spans="2:7" x14ac:dyDescent="0.3">
      <c r="C19" s="155" t="s">
        <v>11</v>
      </c>
      <c r="D19" s="156"/>
      <c r="E19" s="156"/>
      <c r="F19" s="156"/>
    </row>
    <row r="20" spans="2:7" ht="30" customHeight="1" x14ac:dyDescent="0.3">
      <c r="B20" s="30" t="s">
        <v>76</v>
      </c>
      <c r="C20" s="12" t="s">
        <v>13</v>
      </c>
      <c r="D20" s="12" t="s">
        <v>14</v>
      </c>
      <c r="E20" s="12" t="s">
        <v>15</v>
      </c>
      <c r="F20" s="12" t="s">
        <v>16</v>
      </c>
      <c r="G20" s="12" t="s">
        <v>17</v>
      </c>
    </row>
    <row r="21" spans="2:7" x14ac:dyDescent="0.3">
      <c r="B21" s="164"/>
      <c r="C21" s="138"/>
      <c r="D21" s="138"/>
      <c r="E21" s="138"/>
      <c r="F21" s="138"/>
      <c r="G21" s="138"/>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40" t="s">
        <v>18</v>
      </c>
      <c r="F31" s="141"/>
      <c r="G31" s="26">
        <f>SUM(G22:G29)</f>
        <v>0</v>
      </c>
    </row>
    <row r="33" spans="2:8" x14ac:dyDescent="0.3">
      <c r="B33" s="132" t="s">
        <v>19</v>
      </c>
      <c r="C33" s="132"/>
      <c r="D33" s="132"/>
      <c r="E33" s="132"/>
      <c r="F33" s="131">
        <f>SUM(G16+G17+G31)</f>
        <v>805199.99</v>
      </c>
      <c r="G33" s="131"/>
    </row>
    <row r="34" spans="2:8" x14ac:dyDescent="0.3">
      <c r="B34" s="155"/>
      <c r="C34" s="147"/>
      <c r="D34" s="147"/>
      <c r="E34" s="228"/>
      <c r="F34" s="147"/>
    </row>
    <row r="35" spans="2:8" x14ac:dyDescent="0.3">
      <c r="B35" s="2"/>
      <c r="C35" s="21"/>
      <c r="D35" s="21"/>
      <c r="E35" s="23"/>
      <c r="F35" s="21"/>
    </row>
    <row r="36" spans="2:8" x14ac:dyDescent="0.3">
      <c r="B36" s="229" t="s">
        <v>20</v>
      </c>
      <c r="C36" s="150"/>
      <c r="D36" s="150"/>
      <c r="E36" s="150"/>
      <c r="F36" s="150"/>
      <c r="G36" s="141"/>
    </row>
    <row r="37" spans="2:8" x14ac:dyDescent="0.3">
      <c r="G37" s="10"/>
    </row>
    <row r="38" spans="2:8" x14ac:dyDescent="0.3">
      <c r="B38" s="129" t="s">
        <v>78</v>
      </c>
      <c r="C38" s="129"/>
      <c r="D38" s="129"/>
      <c r="E38" s="129"/>
      <c r="F38" s="129"/>
      <c r="G38" s="129"/>
      <c r="H38" s="129"/>
    </row>
    <row r="39" spans="2:8" x14ac:dyDescent="0.3">
      <c r="B39" s="129"/>
      <c r="C39" s="129"/>
      <c r="D39" s="129"/>
      <c r="E39" s="129"/>
      <c r="F39" s="129"/>
      <c r="G39" s="129"/>
      <c r="H39" s="129"/>
    </row>
    <row r="40" spans="2:8" x14ac:dyDescent="0.3">
      <c r="B40" s="129"/>
      <c r="C40" s="129"/>
      <c r="D40" s="129"/>
      <c r="E40" s="129"/>
      <c r="F40" s="129"/>
      <c r="G40" s="129"/>
      <c r="H40" s="129"/>
    </row>
    <row r="41" spans="2:8" x14ac:dyDescent="0.3">
      <c r="B41" s="2"/>
      <c r="C41" s="21"/>
      <c r="D41" s="21"/>
      <c r="E41" s="23"/>
      <c r="F41" s="21"/>
    </row>
    <row r="42" spans="2:8" x14ac:dyDescent="0.3">
      <c r="B42" s="130" t="s">
        <v>79</v>
      </c>
      <c r="C42" s="130"/>
      <c r="D42" s="130"/>
      <c r="E42" s="130"/>
      <c r="F42" s="226">
        <v>210400</v>
      </c>
      <c r="G42" s="227"/>
    </row>
    <row r="43" spans="2:8" x14ac:dyDescent="0.3">
      <c r="B43" s="130" t="s">
        <v>80</v>
      </c>
      <c r="C43" s="130"/>
      <c r="D43" s="130"/>
      <c r="E43" s="130"/>
      <c r="F43" s="226">
        <v>0</v>
      </c>
      <c r="G43" s="227"/>
    </row>
    <row r="44" spans="2:8" x14ac:dyDescent="0.3">
      <c r="B44" s="130" t="s">
        <v>81</v>
      </c>
      <c r="C44" s="130"/>
      <c r="D44" s="130"/>
      <c r="E44" s="130"/>
      <c r="F44" s="224">
        <f>+F42+F43</f>
        <v>210400</v>
      </c>
      <c r="G44" s="225"/>
    </row>
    <row r="46" spans="2:8" s="13" customFormat="1" x14ac:dyDescent="0.3">
      <c r="B46" s="132" t="s">
        <v>17</v>
      </c>
      <c r="C46" s="132"/>
      <c r="D46" s="132"/>
      <c r="E46" s="132"/>
      <c r="F46" s="131">
        <f>+F33-F44</f>
        <v>594799.99</v>
      </c>
      <c r="G46" s="131"/>
    </row>
    <row r="48" spans="2:8" x14ac:dyDescent="0.3">
      <c r="B48" s="151" t="s">
        <v>82</v>
      </c>
      <c r="C48" s="151"/>
      <c r="D48" s="151"/>
      <c r="E48" s="151"/>
      <c r="F48" s="151"/>
      <c r="G48" s="151"/>
      <c r="H48" s="13"/>
    </row>
    <row r="49" spans="2:9" ht="15" customHeight="1" x14ac:dyDescent="0.3">
      <c r="B49" s="129" t="s">
        <v>85</v>
      </c>
      <c r="C49" s="129"/>
      <c r="D49" s="129"/>
      <c r="E49" s="129"/>
      <c r="F49" s="129"/>
      <c r="G49" s="129"/>
      <c r="H49" s="129"/>
      <c r="I49" s="25"/>
    </row>
    <row r="50" spans="2:9" x14ac:dyDescent="0.3">
      <c r="B50" s="129"/>
      <c r="C50" s="129"/>
      <c r="D50" s="129"/>
      <c r="E50" s="129"/>
      <c r="F50" s="129"/>
      <c r="G50" s="129"/>
      <c r="H50" s="129"/>
      <c r="I50" s="25"/>
    </row>
    <row r="51" spans="2:9" x14ac:dyDescent="0.3">
      <c r="B51" s="129"/>
      <c r="C51" s="129"/>
      <c r="D51" s="129"/>
      <c r="E51" s="129"/>
      <c r="F51" s="129"/>
      <c r="G51" s="129"/>
      <c r="H51" s="129"/>
      <c r="I51" s="25"/>
    </row>
    <row r="52" spans="2:9" ht="32.25" customHeight="1" x14ac:dyDescent="0.3">
      <c r="B52" s="129" t="s">
        <v>84</v>
      </c>
      <c r="C52" s="129"/>
      <c r="D52" s="129"/>
      <c r="E52" s="129"/>
      <c r="F52" s="129"/>
      <c r="G52" s="129"/>
      <c r="H52" s="129"/>
      <c r="I52" s="25"/>
    </row>
    <row r="53" spans="2:9" ht="15" customHeight="1" x14ac:dyDescent="0.3">
      <c r="B53" s="129" t="s">
        <v>86</v>
      </c>
      <c r="C53" s="129"/>
      <c r="D53" s="129"/>
      <c r="E53" s="129"/>
      <c r="F53" s="129"/>
      <c r="G53" s="129"/>
      <c r="H53" s="129"/>
      <c r="I53" s="25"/>
    </row>
    <row r="54" spans="2:9" x14ac:dyDescent="0.3">
      <c r="B54" s="129"/>
      <c r="C54" s="129"/>
      <c r="D54" s="129"/>
      <c r="E54" s="129"/>
      <c r="F54" s="129"/>
      <c r="G54" s="129"/>
      <c r="H54" s="129"/>
      <c r="I54" s="25"/>
    </row>
    <row r="55" spans="2:9" x14ac:dyDescent="0.3">
      <c r="B55" s="129"/>
      <c r="C55" s="129"/>
      <c r="D55" s="129"/>
      <c r="E55" s="129"/>
      <c r="F55" s="129"/>
      <c r="G55" s="129"/>
      <c r="H55" s="129"/>
      <c r="I55" s="25"/>
    </row>
    <row r="56" spans="2:9" ht="31.5" customHeight="1" x14ac:dyDescent="0.3">
      <c r="B56" s="129"/>
      <c r="C56" s="129"/>
      <c r="D56" s="129"/>
      <c r="E56" s="129"/>
      <c r="F56" s="129"/>
      <c r="G56" s="129"/>
      <c r="H56" s="129"/>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52" t="s">
        <v>49</v>
      </c>
      <c r="D62" s="152"/>
      <c r="E62" s="152"/>
      <c r="F62" s="152"/>
    </row>
    <row r="63" spans="2:9" x14ac:dyDescent="0.3">
      <c r="D63" s="146" t="s">
        <v>50</v>
      </c>
      <c r="E63" s="146"/>
    </row>
    <row r="64" spans="2:9" x14ac:dyDescent="0.3">
      <c r="C64" s="144" t="s">
        <v>52</v>
      </c>
      <c r="D64" s="144"/>
      <c r="E64" s="144"/>
      <c r="F64" s="144"/>
    </row>
    <row r="65" spans="2:7" x14ac:dyDescent="0.3">
      <c r="B65" s="155" t="s">
        <v>23</v>
      </c>
      <c r="C65" s="155"/>
      <c r="D65" s="155"/>
      <c r="E65" s="155"/>
      <c r="F65" s="155"/>
      <c r="G65" s="155"/>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5" t="s">
        <v>1</v>
      </c>
      <c r="E5" s="156"/>
    </row>
    <row r="6" spans="2:8" x14ac:dyDescent="0.3">
      <c r="D6" s="155" t="s">
        <v>2</v>
      </c>
      <c r="E6" s="156"/>
    </row>
    <row r="8" spans="2:8" x14ac:dyDescent="0.3">
      <c r="D8" s="155" t="s">
        <v>3</v>
      </c>
      <c r="E8" s="156"/>
    </row>
    <row r="9" spans="2:8" x14ac:dyDescent="0.3">
      <c r="C9" s="152" t="s">
        <v>44</v>
      </c>
      <c r="D9" s="147"/>
      <c r="E9" s="147"/>
      <c r="F9" s="147"/>
    </row>
    <row r="10" spans="2:8" x14ac:dyDescent="0.3">
      <c r="D10" s="146" t="s">
        <v>45</v>
      </c>
      <c r="E10" s="156"/>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62" t="s">
        <v>8</v>
      </c>
      <c r="C16" s="160"/>
      <c r="D16" s="160"/>
      <c r="E16" s="3">
        <v>30</v>
      </c>
      <c r="F16" s="4" t="s">
        <v>10</v>
      </c>
      <c r="G16" s="5">
        <f>SUM(E16*23333.333)</f>
        <v>699999.99</v>
      </c>
      <c r="H16" s="6"/>
    </row>
    <row r="18" spans="2:8" x14ac:dyDescent="0.3">
      <c r="C18" s="155" t="s">
        <v>11</v>
      </c>
      <c r="D18" s="156"/>
      <c r="E18" s="156"/>
      <c r="F18" s="156"/>
    </row>
    <row r="19" spans="2:8" ht="30" customHeight="1" x14ac:dyDescent="0.3">
      <c r="B19" s="7"/>
      <c r="C19" s="7" t="s">
        <v>13</v>
      </c>
      <c r="D19" s="7" t="s">
        <v>14</v>
      </c>
      <c r="E19" s="7" t="s">
        <v>15</v>
      </c>
      <c r="F19" s="7" t="s">
        <v>16</v>
      </c>
      <c r="G19" s="7" t="s">
        <v>17</v>
      </c>
    </row>
    <row r="20" spans="2:8" x14ac:dyDescent="0.3">
      <c r="B20" s="164"/>
      <c r="C20" s="138"/>
      <c r="D20" s="138"/>
      <c r="E20" s="138"/>
      <c r="F20" s="138"/>
      <c r="G20" s="138"/>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62" t="s">
        <v>18</v>
      </c>
      <c r="F30" s="158"/>
      <c r="G30" s="5">
        <f>SUM(G21:G28)</f>
        <v>640000</v>
      </c>
    </row>
    <row r="32" spans="2:8" x14ac:dyDescent="0.3">
      <c r="B32" s="159" t="s">
        <v>19</v>
      </c>
      <c r="C32" s="160"/>
      <c r="D32" s="158"/>
      <c r="E32" s="157">
        <f>SUM(G16+G30)</f>
        <v>1339999.99</v>
      </c>
      <c r="F32" s="158"/>
    </row>
    <row r="33" spans="2:7" x14ac:dyDescent="0.3">
      <c r="B33" s="159"/>
      <c r="C33" s="160"/>
      <c r="D33" s="158"/>
      <c r="E33" s="157"/>
      <c r="F33" s="158"/>
    </row>
    <row r="35" spans="2:7" x14ac:dyDescent="0.3">
      <c r="B35" s="161" t="s">
        <v>20</v>
      </c>
      <c r="C35" s="160"/>
      <c r="D35" s="160"/>
      <c r="E35" s="160"/>
      <c r="F35" s="160"/>
      <c r="G35" s="158"/>
    </row>
    <row r="36" spans="2:7" x14ac:dyDescent="0.3">
      <c r="B36" t="s">
        <v>21</v>
      </c>
      <c r="G36" s="10"/>
    </row>
    <row r="37" spans="2:7" x14ac:dyDescent="0.3">
      <c r="B37" t="s">
        <v>22</v>
      </c>
      <c r="G37" s="10"/>
    </row>
    <row r="44" spans="2:7" x14ac:dyDescent="0.3">
      <c r="C44" s="152" t="s">
        <v>44</v>
      </c>
      <c r="D44" s="147"/>
      <c r="E44" s="147"/>
      <c r="F44" s="147"/>
    </row>
    <row r="45" spans="2:7" x14ac:dyDescent="0.3">
      <c r="D45" s="146" t="s">
        <v>45</v>
      </c>
      <c r="E45" s="156"/>
    </row>
    <row r="46" spans="2:7" x14ac:dyDescent="0.3">
      <c r="C46" s="144" t="s">
        <v>46</v>
      </c>
      <c r="D46" s="156"/>
      <c r="E46" s="156"/>
      <c r="F46" s="156"/>
    </row>
    <row r="47" spans="2:7" x14ac:dyDescent="0.3">
      <c r="B47" s="155" t="s">
        <v>23</v>
      </c>
      <c r="C47" s="156"/>
      <c r="D47" s="156"/>
      <c r="E47" s="156"/>
      <c r="F47" s="156"/>
      <c r="G47" s="156"/>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1875" defaultRowHeight="14.4" x14ac:dyDescent="0.3"/>
  <cols>
    <col min="1" max="1" width="4.77734375" customWidth="1"/>
    <col min="2" max="4" width="11.21875" customWidth="1"/>
    <col min="5" max="5" width="10.77734375" bestFit="1" customWidth="1"/>
    <col min="6" max="6" width="9.44140625" customWidth="1"/>
    <col min="7" max="7" width="10.2187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46" t="s">
        <v>1</v>
      </c>
      <c r="E5" s="145"/>
      <c r="F5" s="13"/>
      <c r="G5" s="13"/>
      <c r="H5" s="13"/>
    </row>
    <row r="6" spans="2:8" x14ac:dyDescent="0.3">
      <c r="B6" s="13"/>
      <c r="C6" s="13"/>
      <c r="D6" s="146" t="s">
        <v>2</v>
      </c>
      <c r="E6" s="145"/>
      <c r="F6" s="13"/>
      <c r="G6" s="13"/>
      <c r="H6" s="13"/>
    </row>
    <row r="7" spans="2:8" x14ac:dyDescent="0.3">
      <c r="B7" s="13"/>
      <c r="C7" s="13"/>
      <c r="D7" s="13"/>
      <c r="E7" s="13"/>
      <c r="F7" s="13"/>
      <c r="G7" s="13"/>
      <c r="H7" s="13"/>
    </row>
    <row r="8" spans="2:8" x14ac:dyDescent="0.3">
      <c r="B8" s="13"/>
      <c r="C8" s="13"/>
      <c r="D8" s="146" t="s">
        <v>3</v>
      </c>
      <c r="E8" s="145"/>
      <c r="F8" s="13"/>
      <c r="G8" s="13"/>
      <c r="H8" s="13"/>
    </row>
    <row r="9" spans="2:8" x14ac:dyDescent="0.3">
      <c r="B9" s="13"/>
      <c r="C9" s="152" t="s">
        <v>64</v>
      </c>
      <c r="D9" s="147"/>
      <c r="E9" s="147"/>
      <c r="F9" s="147"/>
      <c r="G9" s="13"/>
      <c r="H9" s="13"/>
    </row>
    <row r="10" spans="2:8" x14ac:dyDescent="0.3">
      <c r="B10" s="13"/>
      <c r="C10" s="13"/>
      <c r="D10" s="146" t="s">
        <v>65</v>
      </c>
      <c r="E10" s="145"/>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28" t="s">
        <v>75</v>
      </c>
      <c r="C13" s="128"/>
      <c r="D13" s="128"/>
      <c r="E13" s="128"/>
      <c r="F13" s="128"/>
      <c r="G13" s="128"/>
      <c r="H13" s="128"/>
    </row>
    <row r="14" spans="2:8" x14ac:dyDescent="0.3">
      <c r="B14" s="128"/>
      <c r="C14" s="128"/>
      <c r="D14" s="128"/>
      <c r="E14" s="128"/>
      <c r="F14" s="128"/>
      <c r="G14" s="128"/>
      <c r="H14" s="128"/>
    </row>
    <row r="15" spans="2:8" x14ac:dyDescent="0.3">
      <c r="B15" s="13"/>
      <c r="C15" s="13"/>
      <c r="D15" s="13"/>
      <c r="E15" s="13"/>
      <c r="F15" s="13"/>
      <c r="G15" s="13"/>
      <c r="H15" s="13"/>
    </row>
    <row r="16" spans="2:8" x14ac:dyDescent="0.3">
      <c r="B16" s="137" t="s">
        <v>8</v>
      </c>
      <c r="C16" s="138"/>
      <c r="D16" s="138"/>
      <c r="E16" s="35">
        <v>30</v>
      </c>
      <c r="F16" s="36" t="s">
        <v>10</v>
      </c>
      <c r="G16" s="37">
        <f>SUM(E16*23333.333)</f>
        <v>699999.99</v>
      </c>
      <c r="H16" s="38"/>
    </row>
    <row r="17" spans="2:8" x14ac:dyDescent="0.3">
      <c r="B17" s="133" t="s">
        <v>83</v>
      </c>
      <c r="C17" s="134"/>
      <c r="D17" s="134"/>
      <c r="E17" s="135"/>
      <c r="F17" s="136"/>
      <c r="G17" s="53">
        <v>105200</v>
      </c>
      <c r="H17" s="13"/>
    </row>
    <row r="18" spans="2:8" x14ac:dyDescent="0.3">
      <c r="B18" s="24"/>
      <c r="C18" s="21"/>
      <c r="D18" s="21"/>
      <c r="E18" s="24"/>
      <c r="F18" s="24"/>
      <c r="G18" s="13"/>
      <c r="H18" s="13"/>
    </row>
    <row r="19" spans="2:8" x14ac:dyDescent="0.3">
      <c r="B19" s="13"/>
      <c r="C19" s="146" t="s">
        <v>11</v>
      </c>
      <c r="D19" s="145"/>
      <c r="E19" s="145"/>
      <c r="F19" s="145"/>
      <c r="G19" s="13"/>
      <c r="H19" s="13"/>
    </row>
    <row r="20" spans="2:8" ht="30" customHeight="1" x14ac:dyDescent="0.3">
      <c r="B20" s="30" t="s">
        <v>76</v>
      </c>
      <c r="C20" s="30" t="s">
        <v>13</v>
      </c>
      <c r="D20" s="30" t="s">
        <v>14</v>
      </c>
      <c r="E20" s="30" t="s">
        <v>15</v>
      </c>
      <c r="F20" s="30" t="s">
        <v>16</v>
      </c>
      <c r="G20" s="30" t="s">
        <v>17</v>
      </c>
      <c r="H20" s="13"/>
    </row>
    <row r="21" spans="2:8" x14ac:dyDescent="0.3">
      <c r="B21" s="139"/>
      <c r="C21" s="138"/>
      <c r="D21" s="138"/>
      <c r="E21" s="138"/>
      <c r="F21" s="138"/>
      <c r="G21" s="138"/>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40" t="s">
        <v>18</v>
      </c>
      <c r="F31" s="141"/>
      <c r="G31" s="26">
        <f>SUM(G22:G29)</f>
        <v>320000</v>
      </c>
      <c r="H31" s="13"/>
    </row>
    <row r="32" spans="2:8" x14ac:dyDescent="0.3">
      <c r="B32" s="13"/>
      <c r="C32" s="13"/>
      <c r="D32" s="13"/>
      <c r="E32" s="13"/>
      <c r="F32" s="13"/>
      <c r="G32" s="13"/>
      <c r="H32" s="13"/>
    </row>
    <row r="33" spans="2:8" x14ac:dyDescent="0.3">
      <c r="B33" s="132" t="s">
        <v>19</v>
      </c>
      <c r="C33" s="132"/>
      <c r="D33" s="132"/>
      <c r="E33" s="132"/>
      <c r="F33" s="131">
        <f>SUM(G16+G17+G31)</f>
        <v>1125199.99</v>
      </c>
      <c r="G33" s="131"/>
      <c r="H33" s="13"/>
    </row>
    <row r="34" spans="2:8" x14ac:dyDescent="0.3">
      <c r="B34" s="146"/>
      <c r="C34" s="147"/>
      <c r="D34" s="147"/>
      <c r="E34" s="148"/>
      <c r="F34" s="147"/>
      <c r="G34" s="13"/>
      <c r="H34" s="13"/>
    </row>
    <row r="35" spans="2:8" x14ac:dyDescent="0.3">
      <c r="B35" s="24"/>
      <c r="C35" s="21"/>
      <c r="D35" s="21"/>
      <c r="E35" s="44"/>
      <c r="F35" s="21"/>
      <c r="G35" s="13"/>
      <c r="H35" s="13"/>
    </row>
    <row r="36" spans="2:8" x14ac:dyDescent="0.3">
      <c r="B36" s="149" t="s">
        <v>20</v>
      </c>
      <c r="C36" s="150"/>
      <c r="D36" s="150"/>
      <c r="E36" s="150"/>
      <c r="F36" s="150"/>
      <c r="G36" s="141"/>
      <c r="H36" s="13"/>
    </row>
    <row r="37" spans="2:8" x14ac:dyDescent="0.3">
      <c r="B37" s="13"/>
      <c r="C37" s="13"/>
      <c r="D37" s="13"/>
      <c r="E37" s="13"/>
      <c r="F37" s="13"/>
      <c r="G37" s="45"/>
      <c r="H37" s="13"/>
    </row>
    <row r="38" spans="2:8" x14ac:dyDescent="0.3">
      <c r="B38" s="129" t="s">
        <v>78</v>
      </c>
      <c r="C38" s="129"/>
      <c r="D38" s="129"/>
      <c r="E38" s="129"/>
      <c r="F38" s="129"/>
      <c r="G38" s="129"/>
      <c r="H38" s="129"/>
    </row>
    <row r="39" spans="2:8" x14ac:dyDescent="0.3">
      <c r="B39" s="129"/>
      <c r="C39" s="129"/>
      <c r="D39" s="129"/>
      <c r="E39" s="129"/>
      <c r="F39" s="129"/>
      <c r="G39" s="129"/>
      <c r="H39" s="129"/>
    </row>
    <row r="40" spans="2:8" x14ac:dyDescent="0.3">
      <c r="B40" s="129"/>
      <c r="C40" s="129"/>
      <c r="D40" s="129"/>
      <c r="E40" s="129"/>
      <c r="F40" s="129"/>
      <c r="G40" s="129"/>
      <c r="H40" s="129"/>
    </row>
    <row r="41" spans="2:8" x14ac:dyDescent="0.3">
      <c r="B41" s="24"/>
      <c r="C41" s="21"/>
      <c r="D41" s="21"/>
      <c r="E41" s="44"/>
      <c r="F41" s="21"/>
      <c r="G41" s="13"/>
      <c r="H41" s="13"/>
    </row>
    <row r="42" spans="2:8" x14ac:dyDescent="0.3">
      <c r="B42" s="130" t="s">
        <v>79</v>
      </c>
      <c r="C42" s="130"/>
      <c r="D42" s="130"/>
      <c r="E42" s="130"/>
      <c r="F42" s="142">
        <v>210400</v>
      </c>
      <c r="G42" s="143"/>
      <c r="H42" s="13"/>
    </row>
    <row r="43" spans="2:8" x14ac:dyDescent="0.3">
      <c r="B43" s="130" t="s">
        <v>80</v>
      </c>
      <c r="C43" s="130"/>
      <c r="D43" s="130"/>
      <c r="E43" s="130"/>
      <c r="F43" s="142">
        <v>43628</v>
      </c>
      <c r="G43" s="143"/>
      <c r="H43" s="13"/>
    </row>
    <row r="44" spans="2:8" x14ac:dyDescent="0.3">
      <c r="B44" s="130" t="s">
        <v>81</v>
      </c>
      <c r="C44" s="130"/>
      <c r="D44" s="130"/>
      <c r="E44" s="130"/>
      <c r="F44" s="153">
        <f>+F42+F43</f>
        <v>254028</v>
      </c>
      <c r="G44" s="154"/>
      <c r="H44" s="13"/>
    </row>
    <row r="45" spans="2:8" x14ac:dyDescent="0.3">
      <c r="B45" s="13"/>
      <c r="C45" s="13"/>
      <c r="D45" s="13"/>
      <c r="E45" s="13"/>
      <c r="F45" s="13"/>
      <c r="G45" s="13"/>
      <c r="H45" s="13"/>
    </row>
    <row r="46" spans="2:8" s="13" customFormat="1" x14ac:dyDescent="0.3">
      <c r="B46" s="132" t="s">
        <v>17</v>
      </c>
      <c r="C46" s="132"/>
      <c r="D46" s="132"/>
      <c r="E46" s="132"/>
      <c r="F46" s="131">
        <f>+F33-F44</f>
        <v>871171.99</v>
      </c>
      <c r="G46" s="131"/>
    </row>
    <row r="47" spans="2:8" x14ac:dyDescent="0.3">
      <c r="B47" s="13"/>
      <c r="C47" s="13"/>
      <c r="D47" s="13"/>
      <c r="E47" s="13"/>
      <c r="F47" s="13"/>
      <c r="G47" s="13"/>
      <c r="H47" s="13"/>
    </row>
    <row r="48" spans="2:8" x14ac:dyDescent="0.3">
      <c r="B48" s="151" t="s">
        <v>82</v>
      </c>
      <c r="C48" s="151"/>
      <c r="D48" s="151"/>
      <c r="E48" s="151"/>
      <c r="F48" s="151"/>
      <c r="G48" s="151"/>
      <c r="H48" s="13"/>
    </row>
    <row r="49" spans="2:8" x14ac:dyDescent="0.3">
      <c r="B49" s="129" t="s">
        <v>85</v>
      </c>
      <c r="C49" s="129"/>
      <c r="D49" s="129"/>
      <c r="E49" s="129"/>
      <c r="F49" s="129"/>
      <c r="G49" s="129"/>
      <c r="H49" s="129"/>
    </row>
    <row r="50" spans="2:8" x14ac:dyDescent="0.3">
      <c r="B50" s="129"/>
      <c r="C50" s="129"/>
      <c r="D50" s="129"/>
      <c r="E50" s="129"/>
      <c r="F50" s="129"/>
      <c r="G50" s="129"/>
      <c r="H50" s="129"/>
    </row>
    <row r="51" spans="2:8" x14ac:dyDescent="0.3">
      <c r="B51" s="129"/>
      <c r="C51" s="129"/>
      <c r="D51" s="129"/>
      <c r="E51" s="129"/>
      <c r="F51" s="129"/>
      <c r="G51" s="129"/>
      <c r="H51" s="129"/>
    </row>
    <row r="52" spans="2:8" ht="26.25" customHeight="1" x14ac:dyDescent="0.3">
      <c r="B52" s="129" t="s">
        <v>84</v>
      </c>
      <c r="C52" s="129"/>
      <c r="D52" s="129"/>
      <c r="E52" s="129"/>
      <c r="F52" s="129"/>
      <c r="G52" s="129"/>
      <c r="H52" s="129"/>
    </row>
    <row r="53" spans="2:8" x14ac:dyDescent="0.3">
      <c r="B53" s="129" t="s">
        <v>86</v>
      </c>
      <c r="C53" s="129"/>
      <c r="D53" s="129"/>
      <c r="E53" s="129"/>
      <c r="F53" s="129"/>
      <c r="G53" s="129"/>
      <c r="H53" s="129"/>
    </row>
    <row r="54" spans="2:8" x14ac:dyDescent="0.3">
      <c r="B54" s="129"/>
      <c r="C54" s="129"/>
      <c r="D54" s="129"/>
      <c r="E54" s="129"/>
      <c r="F54" s="129"/>
      <c r="G54" s="129"/>
      <c r="H54" s="129"/>
    </row>
    <row r="55" spans="2:8" x14ac:dyDescent="0.3">
      <c r="B55" s="129"/>
      <c r="C55" s="129"/>
      <c r="D55" s="129"/>
      <c r="E55" s="129"/>
      <c r="F55" s="129"/>
      <c r="G55" s="129"/>
      <c r="H55" s="129"/>
    </row>
    <row r="56" spans="2:8" ht="28.5" customHeight="1" x14ac:dyDescent="0.3">
      <c r="B56" s="129"/>
      <c r="C56" s="129"/>
      <c r="D56" s="129"/>
      <c r="E56" s="129"/>
      <c r="F56" s="129"/>
      <c r="G56" s="129"/>
      <c r="H56" s="129"/>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52" t="s">
        <v>64</v>
      </c>
      <c r="D61" s="147"/>
      <c r="E61" s="147"/>
      <c r="F61" s="147"/>
      <c r="G61" s="13"/>
      <c r="H61" s="13"/>
    </row>
    <row r="62" spans="2:8" x14ac:dyDescent="0.3">
      <c r="B62" s="13"/>
      <c r="C62" s="13"/>
      <c r="D62" s="146" t="s">
        <v>65</v>
      </c>
      <c r="E62" s="145"/>
      <c r="F62" s="13"/>
      <c r="G62" s="13"/>
      <c r="H62" s="13"/>
    </row>
    <row r="63" spans="2:8" x14ac:dyDescent="0.3">
      <c r="B63" s="13"/>
      <c r="C63" s="144" t="s">
        <v>66</v>
      </c>
      <c r="D63" s="145"/>
      <c r="E63" s="145"/>
      <c r="F63" s="145"/>
      <c r="G63" s="13"/>
      <c r="H63" s="13"/>
    </row>
    <row r="64" spans="2:8" x14ac:dyDescent="0.3">
      <c r="B64" s="146" t="s">
        <v>23</v>
      </c>
      <c r="C64" s="145"/>
      <c r="D64" s="145"/>
      <c r="E64" s="145"/>
      <c r="F64" s="145"/>
      <c r="G64" s="145"/>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108</v>
      </c>
    </row>
    <row r="3" spans="2:8" ht="14.4" x14ac:dyDescent="0.3">
      <c r="B3" s="13" t="s">
        <v>0</v>
      </c>
      <c r="D3" s="34">
        <v>16</v>
      </c>
    </row>
    <row r="5" spans="2:8" ht="14.4" x14ac:dyDescent="0.3">
      <c r="D5" s="146" t="s">
        <v>1</v>
      </c>
      <c r="E5" s="145"/>
    </row>
    <row r="6" spans="2:8" ht="14.4" x14ac:dyDescent="0.3">
      <c r="D6" s="146" t="s">
        <v>2</v>
      </c>
      <c r="E6" s="145"/>
    </row>
    <row r="8" spans="2:8" ht="14.4" x14ac:dyDescent="0.3">
      <c r="D8" s="146" t="s">
        <v>3</v>
      </c>
      <c r="E8" s="145"/>
    </row>
    <row r="9" spans="2:8" ht="14.4" x14ac:dyDescent="0.3">
      <c r="C9" s="152" t="s">
        <v>87</v>
      </c>
      <c r="D9" s="147"/>
      <c r="E9" s="147"/>
      <c r="F9" s="147"/>
    </row>
    <row r="10" spans="2:8" ht="14.4" x14ac:dyDescent="0.3">
      <c r="D10" s="146" t="s">
        <v>91</v>
      </c>
      <c r="E10" s="145"/>
    </row>
    <row r="11" spans="2:8" ht="14.4" x14ac:dyDescent="0.3">
      <c r="D11" s="13" t="s">
        <v>43</v>
      </c>
    </row>
    <row r="13" spans="2:8" ht="14.4" x14ac:dyDescent="0.3">
      <c r="B13" s="128" t="s">
        <v>116</v>
      </c>
      <c r="C13" s="128"/>
      <c r="D13" s="128"/>
      <c r="E13" s="128"/>
      <c r="F13" s="128"/>
      <c r="G13" s="128"/>
      <c r="H13" s="128"/>
    </row>
    <row r="14" spans="2:8" ht="14.4" x14ac:dyDescent="0.3">
      <c r="B14" s="128"/>
      <c r="C14" s="128"/>
      <c r="D14" s="128"/>
      <c r="E14" s="128"/>
      <c r="F14" s="128"/>
      <c r="G14" s="128"/>
      <c r="H14" s="128"/>
    </row>
    <row r="16" spans="2:8" ht="14.4" x14ac:dyDescent="0.3">
      <c r="B16" s="137" t="s">
        <v>8</v>
      </c>
      <c r="C16" s="138"/>
      <c r="D16" s="138"/>
      <c r="E16" s="35">
        <v>5</v>
      </c>
      <c r="F16" s="36" t="s">
        <v>10</v>
      </c>
      <c r="G16" s="37">
        <f>SUM(E16*23333.333)</f>
        <v>116666.66499999999</v>
      </c>
      <c r="H16" s="38"/>
    </row>
    <row r="17" spans="2:7" ht="14.4" x14ac:dyDescent="0.3">
      <c r="B17" s="133" t="s">
        <v>83</v>
      </c>
      <c r="C17" s="134"/>
      <c r="D17" s="134"/>
      <c r="E17" s="135"/>
      <c r="F17" s="136"/>
      <c r="G17" s="53">
        <v>105200</v>
      </c>
    </row>
    <row r="18" spans="2:7" ht="14.4" x14ac:dyDescent="0.3">
      <c r="B18" s="24"/>
      <c r="C18" s="21"/>
      <c r="D18" s="21"/>
      <c r="E18" s="24"/>
      <c r="F18" s="24"/>
    </row>
    <row r="19" spans="2:7" ht="14.4" x14ac:dyDescent="0.3">
      <c r="B19" s="133" t="s">
        <v>11</v>
      </c>
      <c r="C19" s="133"/>
      <c r="D19" s="133"/>
      <c r="E19" s="133"/>
      <c r="F19" s="133"/>
      <c r="G19" s="133"/>
    </row>
    <row r="20" spans="2:7" ht="30" customHeight="1" x14ac:dyDescent="0.3">
      <c r="B20" s="49" t="s">
        <v>76</v>
      </c>
      <c r="C20" s="50" t="s">
        <v>13</v>
      </c>
      <c r="D20" s="50" t="s">
        <v>14</v>
      </c>
      <c r="E20" s="50" t="s">
        <v>15</v>
      </c>
      <c r="F20" s="50" t="s">
        <v>16</v>
      </c>
      <c r="G20" s="50" t="s">
        <v>17</v>
      </c>
    </row>
    <row r="21" spans="2:7" ht="14.4" x14ac:dyDescent="0.3">
      <c r="B21" s="139"/>
      <c r="C21" s="138"/>
      <c r="D21" s="138"/>
      <c r="E21" s="138"/>
      <c r="F21" s="138"/>
      <c r="G21" s="138"/>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0" t="s">
        <v>18</v>
      </c>
      <c r="F31" s="141"/>
      <c r="G31" s="26">
        <f>SUM(G22:G29)</f>
        <v>155000</v>
      </c>
    </row>
    <row r="33" spans="2:9" ht="14.4" x14ac:dyDescent="0.3">
      <c r="B33" s="132" t="s">
        <v>19</v>
      </c>
      <c r="C33" s="132"/>
      <c r="D33" s="132"/>
      <c r="E33" s="132"/>
      <c r="F33" s="131">
        <f>SUM(G16+G17+G31)</f>
        <v>376866.66499999998</v>
      </c>
      <c r="G33" s="131"/>
    </row>
    <row r="34" spans="2:9" ht="14.4" x14ac:dyDescent="0.3">
      <c r="B34" s="146"/>
      <c r="C34" s="147"/>
      <c r="D34" s="147"/>
      <c r="E34" s="148"/>
      <c r="F34" s="147"/>
    </row>
    <row r="35" spans="2:9" ht="14.4" x14ac:dyDescent="0.3">
      <c r="B35" s="24"/>
      <c r="C35" s="21"/>
      <c r="D35" s="21"/>
      <c r="E35" s="44"/>
      <c r="F35" s="21"/>
    </row>
    <row r="36" spans="2:9" ht="14.4" x14ac:dyDescent="0.3">
      <c r="B36" s="149" t="s">
        <v>20</v>
      </c>
      <c r="C36" s="150"/>
      <c r="D36" s="150"/>
      <c r="E36" s="150"/>
      <c r="F36" s="150"/>
      <c r="G36" s="141"/>
    </row>
    <row r="37" spans="2:9" ht="14.4" x14ac:dyDescent="0.3">
      <c r="G37" s="45"/>
    </row>
    <row r="38" spans="2:9" ht="15" customHeight="1" x14ac:dyDescent="0.3">
      <c r="B38" s="129" t="s">
        <v>78</v>
      </c>
      <c r="C38" s="129"/>
      <c r="D38" s="129"/>
      <c r="E38" s="129"/>
      <c r="F38" s="129"/>
      <c r="G38" s="129"/>
      <c r="H38" s="129"/>
    </row>
    <row r="39" spans="2:9" ht="14.4" x14ac:dyDescent="0.3">
      <c r="B39" s="129"/>
      <c r="C39" s="129"/>
      <c r="D39" s="129"/>
      <c r="E39" s="129"/>
      <c r="F39" s="129"/>
      <c r="G39" s="129"/>
      <c r="H39" s="129"/>
    </row>
    <row r="40" spans="2:9" ht="14.4" x14ac:dyDescent="0.3">
      <c r="B40" s="129"/>
      <c r="C40" s="129"/>
      <c r="D40" s="129"/>
      <c r="E40" s="129"/>
      <c r="F40" s="129"/>
      <c r="G40" s="129"/>
      <c r="H40" s="129"/>
    </row>
    <row r="41" spans="2:9" ht="14.4" x14ac:dyDescent="0.3">
      <c r="B41" s="24"/>
      <c r="C41" s="21"/>
      <c r="D41" s="21"/>
      <c r="E41" s="44"/>
      <c r="F41" s="21"/>
    </row>
    <row r="42" spans="2:9" ht="14.4" x14ac:dyDescent="0.3">
      <c r="B42" s="130" t="s">
        <v>79</v>
      </c>
      <c r="C42" s="130"/>
      <c r="D42" s="130"/>
      <c r="E42" s="130"/>
      <c r="F42" s="142">
        <v>210400</v>
      </c>
      <c r="G42" s="143"/>
    </row>
    <row r="43" spans="2:9" ht="14.4" x14ac:dyDescent="0.3">
      <c r="B43" s="130" t="s">
        <v>80</v>
      </c>
      <c r="C43" s="130"/>
      <c r="D43" s="130"/>
      <c r="E43" s="130"/>
      <c r="F43" s="142">
        <v>38801</v>
      </c>
      <c r="G43" s="143"/>
    </row>
    <row r="44" spans="2:9" ht="14.4" x14ac:dyDescent="0.3">
      <c r="B44" s="130" t="s">
        <v>81</v>
      </c>
      <c r="C44" s="130"/>
      <c r="D44" s="130"/>
      <c r="E44" s="130"/>
      <c r="F44" s="153">
        <f>+F42+F43</f>
        <v>249201</v>
      </c>
      <c r="G44" s="154"/>
    </row>
    <row r="46" spans="2:9" ht="15" customHeight="1" x14ac:dyDescent="0.3">
      <c r="B46" s="132" t="s">
        <v>17</v>
      </c>
      <c r="C46" s="132"/>
      <c r="D46" s="132"/>
      <c r="E46" s="132"/>
      <c r="F46" s="131">
        <f>+F33-F44</f>
        <v>127665.66499999998</v>
      </c>
      <c r="G46" s="131"/>
    </row>
    <row r="48" spans="2:9" ht="14.4" x14ac:dyDescent="0.3">
      <c r="B48" s="151"/>
      <c r="C48" s="151"/>
      <c r="D48" s="151"/>
      <c r="E48" s="151"/>
      <c r="F48" s="151"/>
      <c r="G48" s="151"/>
      <c r="I48" s="33"/>
    </row>
    <row r="49" spans="2:9" ht="15" customHeight="1" x14ac:dyDescent="0.3">
      <c r="B49" s="129" t="s">
        <v>90</v>
      </c>
      <c r="C49" s="129"/>
      <c r="D49" s="129"/>
      <c r="E49" s="129"/>
      <c r="F49" s="129"/>
      <c r="G49" s="129"/>
      <c r="H49" s="129"/>
      <c r="I49" s="33"/>
    </row>
    <row r="50" spans="2:9" ht="14.4" x14ac:dyDescent="0.3">
      <c r="B50" s="129"/>
      <c r="C50" s="129"/>
      <c r="D50" s="129"/>
      <c r="E50" s="129"/>
      <c r="F50" s="129"/>
      <c r="G50" s="129"/>
      <c r="H50" s="129"/>
      <c r="I50" s="33"/>
    </row>
    <row r="51" spans="2:9" ht="60" customHeight="1" x14ac:dyDescent="0.3">
      <c r="B51" s="129"/>
      <c r="C51" s="129"/>
      <c r="D51" s="129"/>
      <c r="E51" s="129"/>
      <c r="F51" s="129"/>
      <c r="G51" s="129"/>
      <c r="H51" s="129"/>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2" t="s">
        <v>87</v>
      </c>
      <c r="D56" s="147"/>
      <c r="E56" s="147"/>
      <c r="F56" s="147"/>
    </row>
    <row r="57" spans="2:9" ht="14.4" x14ac:dyDescent="0.3">
      <c r="C57" s="146" t="s">
        <v>91</v>
      </c>
      <c r="D57" s="145"/>
      <c r="E57" s="145"/>
      <c r="F57" s="145"/>
    </row>
    <row r="58" spans="2:9" ht="14.4" x14ac:dyDescent="0.3">
      <c r="C58" s="144" t="s">
        <v>42</v>
      </c>
      <c r="D58" s="145"/>
      <c r="E58" s="145"/>
      <c r="F58" s="145"/>
    </row>
    <row r="59" spans="2:9" ht="14.4" x14ac:dyDescent="0.3">
      <c r="B59" s="146" t="s">
        <v>23</v>
      </c>
      <c r="C59" s="145"/>
      <c r="D59" s="145"/>
      <c r="E59" s="145"/>
      <c r="F59" s="145"/>
      <c r="G59" s="145"/>
    </row>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1875" defaultRowHeight="14.4" x14ac:dyDescent="0.3"/>
  <cols>
    <col min="1" max="1" width="4.77734375" style="13" customWidth="1"/>
    <col min="2" max="4" width="11.21875" style="13" customWidth="1"/>
    <col min="5" max="5" width="10.77734375" style="13"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13</v>
      </c>
    </row>
    <row r="5" spans="2:8" x14ac:dyDescent="0.3">
      <c r="D5" s="146" t="s">
        <v>1</v>
      </c>
      <c r="E5" s="145"/>
    </row>
    <row r="6" spans="2:8" x14ac:dyDescent="0.3">
      <c r="D6" s="146" t="s">
        <v>2</v>
      </c>
      <c r="E6" s="145"/>
    </row>
    <row r="8" spans="2:8" x14ac:dyDescent="0.3">
      <c r="D8" s="146" t="s">
        <v>3</v>
      </c>
      <c r="E8" s="145"/>
    </row>
    <row r="9" spans="2:8" x14ac:dyDescent="0.3">
      <c r="C9" s="152" t="s">
        <v>87</v>
      </c>
      <c r="D9" s="147"/>
      <c r="E9" s="147"/>
      <c r="F9" s="147"/>
    </row>
    <row r="10" spans="2:8" x14ac:dyDescent="0.3">
      <c r="D10" s="146" t="s">
        <v>41</v>
      </c>
      <c r="E10" s="145"/>
    </row>
    <row r="11" spans="2:8" x14ac:dyDescent="0.3">
      <c r="D11" s="13" t="s">
        <v>43</v>
      </c>
    </row>
    <row r="13" spans="2:8" x14ac:dyDescent="0.3">
      <c r="B13" s="128" t="s">
        <v>75</v>
      </c>
      <c r="C13" s="128"/>
      <c r="D13" s="128"/>
      <c r="E13" s="128"/>
      <c r="F13" s="128"/>
      <c r="G13" s="128"/>
      <c r="H13" s="128"/>
    </row>
    <row r="14" spans="2:8" x14ac:dyDescent="0.3">
      <c r="B14" s="128"/>
      <c r="C14" s="128"/>
      <c r="D14" s="128"/>
      <c r="E14" s="128"/>
      <c r="F14" s="128"/>
      <c r="G14" s="128"/>
      <c r="H14" s="128"/>
    </row>
    <row r="16" spans="2:8" x14ac:dyDescent="0.3">
      <c r="B16" s="137" t="s">
        <v>8</v>
      </c>
      <c r="C16" s="138"/>
      <c r="D16" s="138"/>
      <c r="E16" s="35">
        <v>30</v>
      </c>
      <c r="F16" s="36" t="s">
        <v>10</v>
      </c>
      <c r="G16" s="37">
        <f>SUM(E16*23333.333)</f>
        <v>699999.99</v>
      </c>
      <c r="H16" s="38"/>
    </row>
    <row r="17" spans="2:7" x14ac:dyDescent="0.3">
      <c r="B17" s="133" t="s">
        <v>83</v>
      </c>
      <c r="C17" s="134"/>
      <c r="D17" s="134"/>
      <c r="E17" s="135"/>
      <c r="F17" s="136"/>
      <c r="G17" s="53">
        <v>130550</v>
      </c>
    </row>
    <row r="18" spans="2:7" x14ac:dyDescent="0.3">
      <c r="B18" s="24"/>
      <c r="C18" s="21"/>
      <c r="D18" s="21"/>
      <c r="E18" s="24"/>
      <c r="F18" s="24"/>
    </row>
    <row r="19" spans="2:7" x14ac:dyDescent="0.3">
      <c r="C19" s="146" t="s">
        <v>11</v>
      </c>
      <c r="D19" s="145"/>
      <c r="E19" s="145"/>
      <c r="F19" s="145"/>
    </row>
    <row r="20" spans="2:7" ht="30" customHeight="1" x14ac:dyDescent="0.3">
      <c r="B20" s="30" t="s">
        <v>76</v>
      </c>
      <c r="C20" s="30" t="s">
        <v>13</v>
      </c>
      <c r="D20" s="30" t="s">
        <v>14</v>
      </c>
      <c r="E20" s="30" t="s">
        <v>15</v>
      </c>
      <c r="F20" s="30" t="s">
        <v>16</v>
      </c>
      <c r="G20" s="30" t="s">
        <v>17</v>
      </c>
    </row>
    <row r="21" spans="2:7" x14ac:dyDescent="0.3">
      <c r="B21" s="139"/>
      <c r="C21" s="138"/>
      <c r="D21" s="138"/>
      <c r="E21" s="138"/>
      <c r="F21" s="138"/>
      <c r="G21" s="138"/>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40" t="s">
        <v>18</v>
      </c>
      <c r="F31" s="141"/>
      <c r="G31" s="26">
        <f>SUM(G22:G29)</f>
        <v>1730000</v>
      </c>
    </row>
    <row r="33" spans="2:8" x14ac:dyDescent="0.3">
      <c r="B33" s="132" t="s">
        <v>19</v>
      </c>
      <c r="C33" s="132"/>
      <c r="D33" s="132"/>
      <c r="E33" s="132"/>
      <c r="F33" s="131">
        <f>SUM(G16+G17+G31)</f>
        <v>2560549.9900000002</v>
      </c>
      <c r="G33" s="131"/>
    </row>
    <row r="34" spans="2:8" x14ac:dyDescent="0.3">
      <c r="B34" s="146"/>
      <c r="C34" s="147"/>
      <c r="D34" s="147"/>
      <c r="E34" s="148"/>
      <c r="F34" s="147"/>
    </row>
    <row r="35" spans="2:8" x14ac:dyDescent="0.3">
      <c r="B35" s="24"/>
      <c r="C35" s="21"/>
      <c r="D35" s="21"/>
      <c r="E35" s="44"/>
      <c r="F35" s="21"/>
    </row>
    <row r="36" spans="2:8" x14ac:dyDescent="0.3">
      <c r="B36" s="149" t="s">
        <v>20</v>
      </c>
      <c r="C36" s="150"/>
      <c r="D36" s="150"/>
      <c r="E36" s="150"/>
      <c r="F36" s="150"/>
      <c r="G36" s="141"/>
    </row>
    <row r="37" spans="2:8" x14ac:dyDescent="0.3">
      <c r="G37" s="45"/>
    </row>
    <row r="38" spans="2:8" x14ac:dyDescent="0.3">
      <c r="B38" s="129" t="s">
        <v>78</v>
      </c>
      <c r="C38" s="129"/>
      <c r="D38" s="129"/>
      <c r="E38" s="129"/>
      <c r="F38" s="129"/>
      <c r="G38" s="129"/>
      <c r="H38" s="129"/>
    </row>
    <row r="39" spans="2:8" x14ac:dyDescent="0.3">
      <c r="B39" s="129"/>
      <c r="C39" s="129"/>
      <c r="D39" s="129"/>
      <c r="E39" s="129"/>
      <c r="F39" s="129"/>
      <c r="G39" s="129"/>
      <c r="H39" s="129"/>
    </row>
    <row r="40" spans="2:8" x14ac:dyDescent="0.3">
      <c r="B40" s="129"/>
      <c r="C40" s="129"/>
      <c r="D40" s="129"/>
      <c r="E40" s="129"/>
      <c r="F40" s="129"/>
      <c r="G40" s="129"/>
      <c r="H40" s="129"/>
    </row>
    <row r="41" spans="2:8" x14ac:dyDescent="0.3">
      <c r="B41" s="24"/>
      <c r="C41" s="21"/>
      <c r="D41" s="21"/>
      <c r="E41" s="44"/>
      <c r="F41" s="21"/>
    </row>
    <row r="42" spans="2:8" x14ac:dyDescent="0.3">
      <c r="B42" s="130" t="s">
        <v>79</v>
      </c>
      <c r="C42" s="130"/>
      <c r="D42" s="130"/>
      <c r="E42" s="130"/>
      <c r="F42" s="142">
        <v>261100</v>
      </c>
      <c r="G42" s="143"/>
    </row>
    <row r="43" spans="2:8" x14ac:dyDescent="0.3">
      <c r="B43" s="130" t="s">
        <v>80</v>
      </c>
      <c r="C43" s="130"/>
      <c r="D43" s="130"/>
      <c r="E43" s="130"/>
      <c r="F43" s="142">
        <v>43628</v>
      </c>
      <c r="G43" s="143"/>
    </row>
    <row r="44" spans="2:8" x14ac:dyDescent="0.3">
      <c r="B44" s="130" t="s">
        <v>81</v>
      </c>
      <c r="C44" s="130"/>
      <c r="D44" s="130"/>
      <c r="E44" s="130"/>
      <c r="F44" s="153">
        <f>+F42+F43</f>
        <v>304728</v>
      </c>
      <c r="G44" s="154"/>
    </row>
    <row r="46" spans="2:8" x14ac:dyDescent="0.3">
      <c r="B46" s="132" t="s">
        <v>17</v>
      </c>
      <c r="C46" s="132"/>
      <c r="D46" s="132"/>
      <c r="E46" s="132"/>
      <c r="F46" s="131">
        <f>+F33-F44</f>
        <v>2255821.9900000002</v>
      </c>
      <c r="G46" s="131"/>
    </row>
    <row r="48" spans="2:8" x14ac:dyDescent="0.3">
      <c r="B48" s="151" t="s">
        <v>82</v>
      </c>
      <c r="C48" s="151"/>
      <c r="D48" s="151"/>
      <c r="E48" s="151"/>
      <c r="F48" s="151"/>
      <c r="G48" s="151"/>
    </row>
    <row r="49" spans="2:8" x14ac:dyDescent="0.3">
      <c r="B49" s="129" t="s">
        <v>85</v>
      </c>
      <c r="C49" s="129"/>
      <c r="D49" s="129"/>
      <c r="E49" s="129"/>
      <c r="F49" s="129"/>
      <c r="G49" s="129"/>
      <c r="H49" s="129"/>
    </row>
    <row r="50" spans="2:8" x14ac:dyDescent="0.3">
      <c r="B50" s="129"/>
      <c r="C50" s="129"/>
      <c r="D50" s="129"/>
      <c r="E50" s="129"/>
      <c r="F50" s="129"/>
      <c r="G50" s="129"/>
      <c r="H50" s="129"/>
    </row>
    <row r="51" spans="2:8" x14ac:dyDescent="0.3">
      <c r="B51" s="129"/>
      <c r="C51" s="129"/>
      <c r="D51" s="129"/>
      <c r="E51" s="129"/>
      <c r="F51" s="129"/>
      <c r="G51" s="129"/>
      <c r="H51" s="129"/>
    </row>
    <row r="52" spans="2:8" ht="30" customHeight="1" x14ac:dyDescent="0.3">
      <c r="B52" s="129" t="s">
        <v>84</v>
      </c>
      <c r="C52" s="129"/>
      <c r="D52" s="129"/>
      <c r="E52" s="129"/>
      <c r="F52" s="129"/>
      <c r="G52" s="129"/>
      <c r="H52" s="129"/>
    </row>
    <row r="53" spans="2:8" x14ac:dyDescent="0.3">
      <c r="B53" s="129" t="s">
        <v>86</v>
      </c>
      <c r="C53" s="129"/>
      <c r="D53" s="129"/>
      <c r="E53" s="129"/>
      <c r="F53" s="129"/>
      <c r="G53" s="129"/>
      <c r="H53" s="129"/>
    </row>
    <row r="54" spans="2:8" x14ac:dyDescent="0.3">
      <c r="B54" s="129"/>
      <c r="C54" s="129"/>
      <c r="D54" s="129"/>
      <c r="E54" s="129"/>
      <c r="F54" s="129"/>
      <c r="G54" s="129"/>
      <c r="H54" s="129"/>
    </row>
    <row r="55" spans="2:8" x14ac:dyDescent="0.3">
      <c r="B55" s="129"/>
      <c r="C55" s="129"/>
      <c r="D55" s="129"/>
      <c r="E55" s="129"/>
      <c r="F55" s="129"/>
      <c r="G55" s="129"/>
      <c r="H55" s="129"/>
    </row>
    <row r="56" spans="2:8" ht="31.5" customHeight="1" x14ac:dyDescent="0.3">
      <c r="B56" s="129"/>
      <c r="C56" s="129"/>
      <c r="D56" s="129"/>
      <c r="E56" s="129"/>
      <c r="F56" s="129"/>
      <c r="G56" s="129"/>
      <c r="H56" s="129"/>
    </row>
    <row r="59" spans="2:8" ht="8.25" customHeight="1" x14ac:dyDescent="0.3"/>
    <row r="60" spans="2:8" x14ac:dyDescent="0.3">
      <c r="C60" s="152" t="s">
        <v>40</v>
      </c>
      <c r="D60" s="147"/>
      <c r="E60" s="147"/>
      <c r="F60" s="147"/>
    </row>
    <row r="61" spans="2:8" x14ac:dyDescent="0.3">
      <c r="D61" s="146" t="s">
        <v>41</v>
      </c>
      <c r="E61" s="145"/>
    </row>
    <row r="62" spans="2:8" x14ac:dyDescent="0.3">
      <c r="C62" s="144" t="s">
        <v>42</v>
      </c>
      <c r="D62" s="145"/>
      <c r="E62" s="145"/>
      <c r="F62" s="145"/>
    </row>
    <row r="63" spans="2:8" x14ac:dyDescent="0.3">
      <c r="B63" s="146" t="s">
        <v>23</v>
      </c>
      <c r="C63" s="145"/>
      <c r="D63" s="145"/>
      <c r="E63" s="145"/>
      <c r="F63" s="145"/>
      <c r="G63" s="145"/>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5" t="s">
        <v>1</v>
      </c>
      <c r="E5" s="156"/>
    </row>
    <row r="6" spans="2:8" x14ac:dyDescent="0.3">
      <c r="D6" s="155" t="s">
        <v>2</v>
      </c>
      <c r="E6" s="156"/>
    </row>
    <row r="8" spans="2:8" x14ac:dyDescent="0.3">
      <c r="D8" s="155" t="s">
        <v>3</v>
      </c>
      <c r="E8" s="156"/>
    </row>
    <row r="9" spans="2:8" x14ac:dyDescent="0.3">
      <c r="C9" s="152" t="s">
        <v>60</v>
      </c>
      <c r="D9" s="147"/>
      <c r="E9" s="147"/>
      <c r="F9" s="147"/>
    </row>
    <row r="10" spans="2:8" x14ac:dyDescent="0.3">
      <c r="D10" s="146" t="s">
        <v>59</v>
      </c>
      <c r="E10" s="156"/>
    </row>
    <row r="11" spans="2:8" x14ac:dyDescent="0.3">
      <c r="D11" s="13" t="s">
        <v>61</v>
      </c>
    </row>
    <row r="13" spans="2:8" x14ac:dyDescent="0.3">
      <c r="B13" s="13" t="s">
        <v>56</v>
      </c>
    </row>
    <row r="14" spans="2:8" x14ac:dyDescent="0.3">
      <c r="B14">
        <f>'LILIANA P'!B14</f>
        <v>0</v>
      </c>
    </row>
    <row r="16" spans="2:8" x14ac:dyDescent="0.3">
      <c r="B16" s="162" t="s">
        <v>8</v>
      </c>
      <c r="C16" s="160"/>
      <c r="D16" s="160"/>
      <c r="E16" s="3">
        <v>9</v>
      </c>
      <c r="F16" s="4" t="s">
        <v>10</v>
      </c>
      <c r="G16" s="5">
        <f>SUM(E16*23333.333)</f>
        <v>209999.99699999997</v>
      </c>
      <c r="H16" s="6"/>
    </row>
    <row r="18" spans="2:7" x14ac:dyDescent="0.3">
      <c r="C18" s="155" t="s">
        <v>11</v>
      </c>
      <c r="D18" s="156"/>
      <c r="E18" s="156"/>
      <c r="F18" s="156"/>
    </row>
    <row r="19" spans="2:7" ht="30" customHeight="1" x14ac:dyDescent="0.3">
      <c r="B19" s="7" t="s">
        <v>12</v>
      </c>
      <c r="C19" s="7" t="s">
        <v>13</v>
      </c>
      <c r="D19" s="7" t="s">
        <v>14</v>
      </c>
      <c r="E19" s="7" t="s">
        <v>15</v>
      </c>
      <c r="F19" s="7" t="s">
        <v>16</v>
      </c>
      <c r="G19" s="7" t="s">
        <v>17</v>
      </c>
    </row>
    <row r="20" spans="2:7" x14ac:dyDescent="0.3">
      <c r="B20" s="164"/>
      <c r="C20" s="138"/>
      <c r="D20" s="138"/>
      <c r="E20" s="138"/>
      <c r="F20" s="138"/>
      <c r="G20" s="138"/>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162" t="s">
        <v>18</v>
      </c>
      <c r="F25" s="158"/>
      <c r="G25" s="5">
        <f>SUM(G21:G23)</f>
        <v>0</v>
      </c>
    </row>
    <row r="27" spans="2:7" x14ac:dyDescent="0.3">
      <c r="B27" s="159" t="s">
        <v>19</v>
      </c>
      <c r="C27" s="160"/>
      <c r="D27" s="158"/>
      <c r="E27" s="157">
        <f>SUM(G16+G25)</f>
        <v>209999.99699999997</v>
      </c>
      <c r="F27" s="158"/>
    </row>
    <row r="28" spans="2:7" x14ac:dyDescent="0.3">
      <c r="B28" s="159"/>
      <c r="C28" s="160"/>
      <c r="D28" s="158"/>
      <c r="E28" s="157"/>
      <c r="F28" s="158"/>
    </row>
    <row r="30" spans="2:7" x14ac:dyDescent="0.3">
      <c r="B30" s="161" t="s">
        <v>20</v>
      </c>
      <c r="C30" s="160"/>
      <c r="D30" s="160"/>
      <c r="E30" s="160"/>
      <c r="F30" s="160"/>
      <c r="G30" s="158"/>
    </row>
    <row r="31" spans="2:7" x14ac:dyDescent="0.3">
      <c r="G31" s="10"/>
    </row>
    <row r="32" spans="2:7" x14ac:dyDescent="0.3">
      <c r="B32" t="s">
        <v>22</v>
      </c>
      <c r="G32" s="10"/>
    </row>
    <row r="36" spans="2:7" x14ac:dyDescent="0.3">
      <c r="C36" s="152" t="s">
        <v>60</v>
      </c>
      <c r="D36" s="147"/>
      <c r="E36" s="147"/>
      <c r="F36" s="147"/>
    </row>
    <row r="37" spans="2:7" x14ac:dyDescent="0.3">
      <c r="C37" s="144" t="s">
        <v>59</v>
      </c>
      <c r="D37" s="156"/>
      <c r="E37" s="156"/>
      <c r="F37" s="156"/>
    </row>
    <row r="38" spans="2:7" x14ac:dyDescent="0.3">
      <c r="C38" s="144" t="s">
        <v>58</v>
      </c>
      <c r="D38" s="156"/>
      <c r="E38" s="156"/>
      <c r="F38" s="156"/>
    </row>
    <row r="39" spans="2:7" x14ac:dyDescent="0.3">
      <c r="B39" s="155" t="s">
        <v>23</v>
      </c>
      <c r="C39" s="156"/>
      <c r="D39" s="156"/>
      <c r="E39" s="156"/>
      <c r="F39" s="156"/>
      <c r="G39" s="156"/>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63" t="s">
        <v>28</v>
      </c>
      <c r="E9" s="147"/>
      <c r="F9" s="147"/>
      <c r="G9" s="147"/>
      <c r="H9" s="147"/>
      <c r="I9" s="147"/>
      <c r="J9" s="147"/>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38"/>
      <c r="E16" s="138"/>
      <c r="F16" s="138"/>
      <c r="G16" s="138"/>
      <c r="H16" s="138"/>
      <c r="I16" s="138"/>
      <c r="J16" s="138"/>
      <c r="K16" s="138"/>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2" t="s">
        <v>18</v>
      </c>
      <c r="J33" s="158"/>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63" t="s">
        <v>28</v>
      </c>
      <c r="E9" s="147"/>
      <c r="F9" s="147"/>
      <c r="G9" s="147"/>
      <c r="H9" s="147"/>
      <c r="I9" s="147"/>
      <c r="J9" s="147"/>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38"/>
      <c r="E16" s="138"/>
      <c r="F16" s="138"/>
      <c r="G16" s="138"/>
      <c r="H16" s="138"/>
      <c r="I16" s="138"/>
      <c r="J16" s="138"/>
      <c r="K16" s="138"/>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2" t="s">
        <v>18</v>
      </c>
      <c r="J33" s="158"/>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63" t="s">
        <v>28</v>
      </c>
      <c r="E9" s="147"/>
      <c r="F9" s="147"/>
      <c r="G9" s="147"/>
      <c r="H9" s="147"/>
      <c r="I9" s="147"/>
      <c r="J9" s="147"/>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38"/>
      <c r="E16" s="138"/>
      <c r="F16" s="138"/>
      <c r="G16" s="138"/>
      <c r="H16" s="138"/>
      <c r="I16" s="138"/>
      <c r="J16" s="138"/>
      <c r="K16" s="138"/>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2" t="s">
        <v>18</v>
      </c>
      <c r="J33" s="158"/>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63" t="s">
        <v>28</v>
      </c>
      <c r="E9" s="147"/>
      <c r="F9" s="147"/>
      <c r="G9" s="147"/>
      <c r="H9" s="147"/>
      <c r="I9" s="147"/>
      <c r="J9" s="147"/>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38"/>
      <c r="E16" s="138"/>
      <c r="F16" s="138"/>
      <c r="G16" s="138"/>
      <c r="H16" s="138"/>
      <c r="I16" s="138"/>
      <c r="J16" s="138"/>
      <c r="K16" s="138"/>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2" t="s">
        <v>18</v>
      </c>
      <c r="J33" s="158"/>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5" t="s">
        <v>27</v>
      </c>
      <c r="D3" s="156"/>
      <c r="E3" s="156"/>
      <c r="F3" s="156"/>
      <c r="G3" s="156"/>
      <c r="H3" s="156"/>
      <c r="I3" s="156"/>
      <c r="J3" s="156"/>
      <c r="K3" s="156"/>
    </row>
    <row r="5" spans="2:11" ht="14.4" x14ac:dyDescent="0.3">
      <c r="E5" s="155" t="s">
        <v>1</v>
      </c>
      <c r="F5" s="156"/>
      <c r="G5" s="156"/>
      <c r="H5" s="156"/>
      <c r="I5" s="156"/>
    </row>
    <row r="6" spans="2:11" ht="14.4" x14ac:dyDescent="0.3">
      <c r="E6" s="155" t="s">
        <v>2</v>
      </c>
      <c r="F6" s="156"/>
      <c r="G6" s="156"/>
      <c r="H6" s="156"/>
      <c r="I6" s="156"/>
    </row>
    <row r="8" spans="2:11" ht="14.4" x14ac:dyDescent="0.3">
      <c r="E8" s="155"/>
      <c r="F8" s="156"/>
      <c r="G8" s="156"/>
      <c r="H8" s="156"/>
      <c r="I8" s="156"/>
    </row>
    <row r="9" spans="2:11" ht="14.4" x14ac:dyDescent="0.3">
      <c r="D9" s="163" t="s">
        <v>28</v>
      </c>
      <c r="E9" s="147"/>
      <c r="F9" s="147"/>
      <c r="G9" s="147"/>
      <c r="H9" s="147"/>
      <c r="I9" s="147"/>
      <c r="J9" s="147"/>
    </row>
    <row r="10" spans="2:11" ht="14.4" x14ac:dyDescent="0.3">
      <c r="E10" s="155"/>
      <c r="F10" s="156"/>
      <c r="G10" s="156"/>
      <c r="H10" s="156"/>
      <c r="I10" s="156"/>
    </row>
    <row r="11" spans="2:11" ht="14.4" x14ac:dyDescent="0.3">
      <c r="C11" s="155" t="s">
        <v>29</v>
      </c>
      <c r="D11" s="156"/>
      <c r="E11" s="156"/>
      <c r="F11" s="156"/>
      <c r="G11" s="156"/>
      <c r="H11" s="156"/>
      <c r="I11" s="156"/>
      <c r="J11" s="156"/>
      <c r="K11" s="2"/>
    </row>
    <row r="14" spans="2:11" ht="14.4" x14ac:dyDescent="0.3">
      <c r="D14" s="155" t="s">
        <v>11</v>
      </c>
      <c r="E14" s="156"/>
      <c r="F14" s="156"/>
      <c r="G14" s="156"/>
      <c r="H14" s="156"/>
      <c r="I14" s="156"/>
      <c r="J14" s="156"/>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38"/>
      <c r="E16" s="138"/>
      <c r="F16" s="138"/>
      <c r="G16" s="138"/>
      <c r="H16" s="138"/>
      <c r="I16" s="138"/>
      <c r="J16" s="138"/>
      <c r="K16" s="138"/>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62" t="s">
        <v>18</v>
      </c>
      <c r="J33" s="158"/>
      <c r="K33" s="5">
        <f>SUM(K17:K31)</f>
        <v>0</v>
      </c>
    </row>
    <row r="35" spans="3:11" ht="14.4" x14ac:dyDescent="0.3">
      <c r="D35" s="155"/>
      <c r="E35" s="156"/>
      <c r="F35" s="156"/>
      <c r="G35" s="156"/>
      <c r="H35" s="156"/>
      <c r="I35" s="156"/>
      <c r="J35" s="156"/>
    </row>
    <row r="36" spans="3:11" ht="14.4" x14ac:dyDescent="0.3">
      <c r="C36" s="155"/>
      <c r="D36" s="156"/>
      <c r="E36" s="156"/>
      <c r="F36" s="156"/>
      <c r="G36" s="156"/>
      <c r="H36" s="156"/>
      <c r="I36" s="156"/>
      <c r="J36" s="156"/>
      <c r="K36" s="156"/>
    </row>
    <row r="37" spans="3:11" ht="14.4" x14ac:dyDescent="0.3">
      <c r="C37" s="155"/>
      <c r="D37" s="156"/>
      <c r="E37" s="156"/>
      <c r="F37" s="156"/>
      <c r="G37" s="156"/>
      <c r="H37" s="156"/>
      <c r="I37" s="156"/>
      <c r="J37" s="156"/>
      <c r="K37" s="156"/>
    </row>
    <row r="38" spans="3:11" ht="14.4" x14ac:dyDescent="0.3">
      <c r="C38" s="155"/>
      <c r="D38" s="156"/>
      <c r="E38" s="156"/>
      <c r="F38" s="156"/>
      <c r="G38" s="156"/>
      <c r="H38" s="156"/>
      <c r="I38" s="156"/>
      <c r="J38" s="156"/>
      <c r="K38" s="156"/>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
        <v>26</v>
      </c>
    </row>
    <row r="3" spans="2:8" ht="14.4" x14ac:dyDescent="0.3">
      <c r="B3" t="s">
        <v>0</v>
      </c>
      <c r="D3" s="1"/>
    </row>
    <row r="5" spans="2:8" ht="14.4" x14ac:dyDescent="0.3">
      <c r="D5" s="155" t="s">
        <v>1</v>
      </c>
      <c r="E5" s="156"/>
    </row>
    <row r="6" spans="2:8" ht="14.4" x14ac:dyDescent="0.3">
      <c r="D6" s="155" t="s">
        <v>2</v>
      </c>
      <c r="E6" s="156"/>
    </row>
    <row r="8" spans="2:8" ht="14.4" x14ac:dyDescent="0.3">
      <c r="D8" s="155" t="s">
        <v>3</v>
      </c>
      <c r="E8" s="156"/>
    </row>
    <row r="9" spans="2:8" ht="14.4" x14ac:dyDescent="0.3">
      <c r="C9" s="163" t="s">
        <v>34</v>
      </c>
      <c r="D9" s="147"/>
      <c r="E9" s="147"/>
      <c r="F9" s="147"/>
    </row>
    <row r="10" spans="2:8" ht="14.4" x14ac:dyDescent="0.3">
      <c r="D10" s="155" t="s">
        <v>35</v>
      </c>
      <c r="E10" s="156"/>
    </row>
    <row r="11" spans="2:8" ht="14.4" x14ac:dyDescent="0.3">
      <c r="C11" t="s">
        <v>6</v>
      </c>
    </row>
    <row r="13" spans="2:8" ht="14.4" x14ac:dyDescent="0.3">
      <c r="B13" t="s">
        <v>36</v>
      </c>
    </row>
    <row r="14" spans="2:8" ht="14.4" x14ac:dyDescent="0.3">
      <c r="B14" t="s">
        <v>37</v>
      </c>
    </row>
    <row r="16" spans="2:8" ht="14.4" x14ac:dyDescent="0.3">
      <c r="B16" s="162" t="s">
        <v>8</v>
      </c>
      <c r="C16" s="160"/>
      <c r="D16" s="160"/>
      <c r="E16" s="3">
        <v>30</v>
      </c>
      <c r="F16" s="4" t="s">
        <v>10</v>
      </c>
      <c r="G16" s="5">
        <f>SUM(E16*16666.6667)</f>
        <v>500000.00100000005</v>
      </c>
      <c r="H16" s="6"/>
    </row>
    <row r="18" spans="2:7" ht="14.4" x14ac:dyDescent="0.3">
      <c r="C18" s="155" t="s">
        <v>11</v>
      </c>
      <c r="D18" s="156"/>
      <c r="E18" s="156"/>
      <c r="F18" s="156"/>
    </row>
    <row r="19" spans="2:7" ht="30" customHeight="1" x14ac:dyDescent="0.3">
      <c r="B19" s="7" t="s">
        <v>12</v>
      </c>
      <c r="C19" s="7" t="s">
        <v>13</v>
      </c>
      <c r="D19" s="7" t="s">
        <v>14</v>
      </c>
      <c r="E19" s="7" t="s">
        <v>15</v>
      </c>
      <c r="F19" s="7" t="s">
        <v>16</v>
      </c>
      <c r="G19" s="7" t="s">
        <v>17</v>
      </c>
    </row>
    <row r="20" spans="2:7" ht="14.4" x14ac:dyDescent="0.3">
      <c r="B20" s="164"/>
      <c r="C20" s="138"/>
      <c r="D20" s="138"/>
      <c r="E20" s="138"/>
      <c r="F20" s="138"/>
      <c r="G20" s="138"/>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62" t="s">
        <v>18</v>
      </c>
      <c r="F30" s="158"/>
      <c r="G30" s="5">
        <f>SUM(G21:G28)</f>
        <v>0</v>
      </c>
    </row>
    <row r="32" spans="2:7" ht="14.4" x14ac:dyDescent="0.3">
      <c r="B32" s="159" t="s">
        <v>19</v>
      </c>
      <c r="C32" s="160"/>
      <c r="D32" s="158"/>
      <c r="E32" s="157">
        <f>SUM(G16+G30)</f>
        <v>500000.00100000005</v>
      </c>
      <c r="F32" s="158"/>
    </row>
    <row r="33" spans="2:7" ht="14.4" x14ac:dyDescent="0.3">
      <c r="B33" s="159"/>
      <c r="C33" s="160"/>
      <c r="D33" s="158"/>
      <c r="E33" s="157"/>
      <c r="F33" s="158"/>
    </row>
    <row r="35" spans="2:7" ht="14.4" x14ac:dyDescent="0.3">
      <c r="B35" s="161" t="s">
        <v>20</v>
      </c>
      <c r="C35" s="160"/>
      <c r="D35" s="160"/>
      <c r="E35" s="160"/>
      <c r="F35" s="160"/>
      <c r="G35" s="158"/>
    </row>
    <row r="36" spans="2:7" ht="14.4" x14ac:dyDescent="0.3">
      <c r="B36" t="s">
        <v>21</v>
      </c>
      <c r="G36" s="10"/>
    </row>
    <row r="37" spans="2:7" ht="14.4" x14ac:dyDescent="0.3">
      <c r="B37" t="s">
        <v>22</v>
      </c>
      <c r="G37" s="10"/>
    </row>
    <row r="44" spans="2:7" ht="14.4" x14ac:dyDescent="0.3">
      <c r="C44" s="163" t="s">
        <v>34</v>
      </c>
      <c r="D44" s="147"/>
      <c r="E44" s="147"/>
      <c r="F44" s="147"/>
    </row>
    <row r="45" spans="2:7" ht="14.4" x14ac:dyDescent="0.3">
      <c r="C45" s="155" t="s">
        <v>35</v>
      </c>
      <c r="D45" s="156"/>
      <c r="E45" s="156"/>
      <c r="F45" s="156"/>
    </row>
    <row r="46" spans="2:7" ht="14.4" x14ac:dyDescent="0.3">
      <c r="C46" s="155"/>
      <c r="D46" s="156"/>
      <c r="E46" s="156"/>
      <c r="F46" s="156"/>
    </row>
    <row r="47" spans="2:7" ht="14.4" x14ac:dyDescent="0.3">
      <c r="B47" s="155" t="s">
        <v>38</v>
      </c>
      <c r="C47" s="156"/>
      <c r="D47" s="156"/>
      <c r="E47" s="156"/>
      <c r="F47" s="156"/>
      <c r="G47" s="156"/>
    </row>
    <row r="48" spans="2:7" ht="14.4" x14ac:dyDescent="0.3">
      <c r="B48" s="155" t="s">
        <v>39</v>
      </c>
      <c r="C48" s="156"/>
      <c r="D48" s="156"/>
      <c r="E48" s="156"/>
      <c r="F48" s="156"/>
      <c r="G48" s="156"/>
    </row>
    <row r="49" spans="2:7" ht="14.4" x14ac:dyDescent="0.3">
      <c r="B49" s="155" t="s">
        <v>23</v>
      </c>
      <c r="C49" s="156"/>
      <c r="D49" s="156"/>
      <c r="E49" s="156"/>
      <c r="F49" s="156"/>
      <c r="G49" s="156"/>
    </row>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tr">
        <f>'LILIANA P'!B1</f>
        <v>SANTIAGO DE CALI 18 DE AGOSTO DE 2017</v>
      </c>
    </row>
    <row r="3" spans="2:8" ht="14.4" x14ac:dyDescent="0.3">
      <c r="B3" t="s">
        <v>0</v>
      </c>
      <c r="D3" s="1">
        <v>3</v>
      </c>
    </row>
    <row r="5" spans="2:8" ht="14.4" x14ac:dyDescent="0.3">
      <c r="D5" s="155" t="s">
        <v>1</v>
      </c>
      <c r="E5" s="156"/>
    </row>
    <row r="6" spans="2:8" ht="14.4" x14ac:dyDescent="0.3">
      <c r="D6" s="155" t="s">
        <v>2</v>
      </c>
      <c r="E6" s="156"/>
    </row>
    <row r="8" spans="2:8" ht="14.4" x14ac:dyDescent="0.3">
      <c r="D8" s="155" t="s">
        <v>3</v>
      </c>
      <c r="E8" s="156"/>
    </row>
    <row r="9" spans="2:8" ht="14.4" x14ac:dyDescent="0.3">
      <c r="C9" s="163" t="s">
        <v>4</v>
      </c>
      <c r="D9" s="147"/>
      <c r="E9" s="147"/>
      <c r="F9" s="147"/>
    </row>
    <row r="10" spans="2:8" ht="14.4" x14ac:dyDescent="0.3">
      <c r="D10" s="155" t="s">
        <v>5</v>
      </c>
      <c r="E10" s="156"/>
    </row>
    <row r="11" spans="2:8" ht="14.4" x14ac:dyDescent="0.3">
      <c r="C11" t="s">
        <v>6</v>
      </c>
    </row>
    <row r="13" spans="2:8" ht="14.4" x14ac:dyDescent="0.3">
      <c r="B13" t="s">
        <v>7</v>
      </c>
    </row>
    <row r="14" spans="2:8" ht="14.4" x14ac:dyDescent="0.3">
      <c r="B14" t="s">
        <v>9</v>
      </c>
    </row>
    <row r="16" spans="2:8" ht="14.4" x14ac:dyDescent="0.3">
      <c r="B16" s="162" t="s">
        <v>8</v>
      </c>
      <c r="C16" s="160"/>
      <c r="D16" s="160"/>
      <c r="E16" s="3">
        <v>13</v>
      </c>
      <c r="F16" s="4" t="s">
        <v>10</v>
      </c>
      <c r="G16" s="5">
        <f>SUM(E16*23333.333)</f>
        <v>303333.32899999997</v>
      </c>
      <c r="H16" s="6"/>
    </row>
    <row r="18" spans="2:7" ht="14.4" x14ac:dyDescent="0.3">
      <c r="C18" s="155" t="s">
        <v>11</v>
      </c>
      <c r="D18" s="156"/>
      <c r="E18" s="156"/>
      <c r="F18" s="156"/>
    </row>
    <row r="19" spans="2:7" ht="30" customHeight="1" x14ac:dyDescent="0.3">
      <c r="B19" s="7" t="s">
        <v>12</v>
      </c>
      <c r="C19" s="7" t="s">
        <v>13</v>
      </c>
      <c r="D19" s="7" t="s">
        <v>14</v>
      </c>
      <c r="E19" s="7" t="s">
        <v>15</v>
      </c>
      <c r="F19" s="7" t="s">
        <v>16</v>
      </c>
      <c r="G19" s="7" t="s">
        <v>17</v>
      </c>
    </row>
    <row r="20" spans="2:7" ht="14.4" x14ac:dyDescent="0.3">
      <c r="B20" s="164"/>
      <c r="C20" s="138"/>
      <c r="D20" s="138"/>
      <c r="E20" s="138"/>
      <c r="F20" s="138"/>
      <c r="G20" s="138"/>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62" t="s">
        <v>18</v>
      </c>
      <c r="F30" s="158"/>
      <c r="G30" s="5">
        <f>SUM(G21:G28)</f>
        <v>0</v>
      </c>
    </row>
    <row r="32" spans="2:7" ht="14.4" x14ac:dyDescent="0.3">
      <c r="B32" s="159" t="s">
        <v>19</v>
      </c>
      <c r="C32" s="160"/>
      <c r="D32" s="158"/>
      <c r="E32" s="157">
        <f>SUM(G16+G30)</f>
        <v>303333.32899999997</v>
      </c>
      <c r="F32" s="158"/>
    </row>
    <row r="33" spans="2:7" ht="14.4" x14ac:dyDescent="0.3">
      <c r="B33" s="159"/>
      <c r="C33" s="160"/>
      <c r="D33" s="158"/>
      <c r="E33" s="157"/>
      <c r="F33" s="158"/>
    </row>
    <row r="35" spans="2:7" ht="14.4" x14ac:dyDescent="0.3">
      <c r="B35" s="161" t="s">
        <v>20</v>
      </c>
      <c r="C35" s="160"/>
      <c r="D35" s="160"/>
      <c r="E35" s="160"/>
      <c r="F35" s="160"/>
      <c r="G35" s="158"/>
    </row>
    <row r="36" spans="2:7" ht="14.4" x14ac:dyDescent="0.3">
      <c r="B36" t="s">
        <v>21</v>
      </c>
      <c r="G36" s="10"/>
    </row>
    <row r="37" spans="2:7" ht="14.4" x14ac:dyDescent="0.3">
      <c r="B37" t="s">
        <v>22</v>
      </c>
      <c r="G37" s="10"/>
    </row>
    <row r="44" spans="2:7" ht="14.4" x14ac:dyDescent="0.3">
      <c r="C44" s="163" t="s">
        <v>4</v>
      </c>
      <c r="D44" s="147"/>
      <c r="E44" s="147"/>
      <c r="F44" s="147"/>
    </row>
    <row r="45" spans="2:7" ht="14.4" x14ac:dyDescent="0.3">
      <c r="C45" s="155" t="s">
        <v>5</v>
      </c>
      <c r="D45" s="156"/>
      <c r="E45" s="156"/>
      <c r="F45" s="156"/>
    </row>
    <row r="46" spans="2:7" ht="14.4" x14ac:dyDescent="0.3">
      <c r="B46" s="155" t="s">
        <v>24</v>
      </c>
      <c r="C46" s="156"/>
      <c r="D46" s="156"/>
      <c r="E46" s="156"/>
      <c r="F46" s="156"/>
      <c r="G46" s="156"/>
    </row>
    <row r="47" spans="2:7" ht="14.4" x14ac:dyDescent="0.3">
      <c r="B47" s="155" t="s">
        <v>25</v>
      </c>
      <c r="C47" s="156"/>
      <c r="D47" s="156"/>
      <c r="E47" s="156"/>
      <c r="F47" s="156"/>
      <c r="G47" s="156"/>
    </row>
    <row r="48" spans="2:7" ht="14.4" x14ac:dyDescent="0.3">
      <c r="B48" s="155" t="s">
        <v>23</v>
      </c>
      <c r="C48" s="156"/>
      <c r="D48" s="156"/>
      <c r="E48" s="156"/>
      <c r="F48" s="156"/>
      <c r="G48" s="156"/>
    </row>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1875" defaultRowHeight="15" customHeight="1" x14ac:dyDescent="0.3"/>
  <cols>
    <col min="1" max="1" width="4.77734375" style="66" customWidth="1"/>
    <col min="2" max="7" width="13.21875" style="66" customWidth="1"/>
    <col min="8" max="26" width="9.44140625" style="66" customWidth="1"/>
    <col min="27" max="16384" width="15.21875" style="66"/>
  </cols>
  <sheetData>
    <row r="1" spans="2:8" ht="14.4" x14ac:dyDescent="0.3">
      <c r="B1" s="13" t="s">
        <v>124</v>
      </c>
    </row>
    <row r="3" spans="2:8" ht="14.4" x14ac:dyDescent="0.3">
      <c r="B3" s="66" t="s">
        <v>0</v>
      </c>
      <c r="D3" s="67">
        <v>15</v>
      </c>
    </row>
    <row r="5" spans="2:8" ht="14.4" x14ac:dyDescent="0.3">
      <c r="D5" s="171" t="s">
        <v>1</v>
      </c>
      <c r="E5" s="172"/>
    </row>
    <row r="6" spans="2:8" ht="14.4" x14ac:dyDescent="0.3">
      <c r="D6" s="171" t="s">
        <v>2</v>
      </c>
      <c r="E6" s="172"/>
    </row>
    <row r="8" spans="2:8" ht="14.4" x14ac:dyDescent="0.3">
      <c r="D8" s="171" t="s">
        <v>3</v>
      </c>
      <c r="E8" s="172"/>
    </row>
    <row r="9" spans="2:8" ht="14.4" x14ac:dyDescent="0.3">
      <c r="C9" s="173" t="s">
        <v>53</v>
      </c>
      <c r="D9" s="174"/>
      <c r="E9" s="174"/>
      <c r="F9" s="174"/>
    </row>
    <row r="10" spans="2:8" ht="14.4" x14ac:dyDescent="0.3">
      <c r="D10" s="171" t="s">
        <v>92</v>
      </c>
      <c r="E10" s="172"/>
    </row>
    <row r="11" spans="2:8" ht="14.4" x14ac:dyDescent="0.3">
      <c r="D11" s="66" t="s">
        <v>72</v>
      </c>
    </row>
    <row r="13" spans="2:8" ht="15" customHeight="1" x14ac:dyDescent="0.3">
      <c r="B13" s="128" t="s">
        <v>123</v>
      </c>
      <c r="C13" s="187"/>
      <c r="D13" s="187"/>
      <c r="E13" s="187"/>
      <c r="F13" s="187"/>
      <c r="G13" s="187"/>
      <c r="H13" s="187"/>
    </row>
    <row r="14" spans="2:8" ht="14.4" x14ac:dyDescent="0.3">
      <c r="B14" s="187"/>
      <c r="C14" s="187"/>
      <c r="D14" s="187"/>
      <c r="E14" s="187"/>
      <c r="F14" s="187"/>
      <c r="G14" s="187"/>
      <c r="H14" s="187"/>
    </row>
    <row r="16" spans="2:8" ht="14.4" x14ac:dyDescent="0.3">
      <c r="B16" s="191" t="s">
        <v>8</v>
      </c>
      <c r="C16" s="166"/>
      <c r="D16" s="166"/>
      <c r="E16" s="68">
        <v>18</v>
      </c>
      <c r="F16" s="69" t="s">
        <v>10</v>
      </c>
      <c r="G16" s="70">
        <f>SUM(E16*23333.333)</f>
        <v>419999.99399999995</v>
      </c>
      <c r="H16" s="71"/>
    </row>
    <row r="17" spans="2:7" ht="14.4" x14ac:dyDescent="0.3">
      <c r="B17" s="167" t="s">
        <v>83</v>
      </c>
      <c r="C17" s="188"/>
      <c r="D17" s="188"/>
      <c r="E17" s="189"/>
      <c r="F17" s="190"/>
      <c r="G17" s="72">
        <v>105200</v>
      </c>
    </row>
    <row r="18" spans="2:7" ht="14.4" x14ac:dyDescent="0.3">
      <c r="B18" s="73"/>
      <c r="C18" s="74"/>
      <c r="D18" s="74"/>
      <c r="E18" s="73"/>
      <c r="F18" s="73"/>
    </row>
    <row r="19" spans="2:7" ht="14.4" x14ac:dyDescent="0.3">
      <c r="B19" s="167" t="s">
        <v>11</v>
      </c>
      <c r="C19" s="167"/>
      <c r="D19" s="167"/>
      <c r="E19" s="167"/>
      <c r="F19" s="167"/>
      <c r="G19" s="167"/>
    </row>
    <row r="20" spans="2:7" ht="30" customHeight="1" x14ac:dyDescent="0.3">
      <c r="B20" s="75" t="s">
        <v>76</v>
      </c>
      <c r="C20" s="76" t="s">
        <v>13</v>
      </c>
      <c r="D20" s="76" t="s">
        <v>14</v>
      </c>
      <c r="E20" s="76" t="s">
        <v>15</v>
      </c>
      <c r="F20" s="76" t="s">
        <v>16</v>
      </c>
      <c r="G20" s="76" t="s">
        <v>17</v>
      </c>
    </row>
    <row r="21" spans="2:7" ht="14.4" x14ac:dyDescent="0.3">
      <c r="B21" s="165"/>
      <c r="C21" s="166"/>
      <c r="D21" s="166"/>
      <c r="E21" s="166"/>
      <c r="F21" s="166"/>
      <c r="G21" s="166"/>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1" spans="2:7" ht="14.4" x14ac:dyDescent="0.3">
      <c r="E31" s="185" t="s">
        <v>18</v>
      </c>
      <c r="F31" s="184"/>
      <c r="G31" s="80">
        <f>SUM(G22:G29)</f>
        <v>387500</v>
      </c>
    </row>
    <row r="33" spans="2:9" ht="14.4" x14ac:dyDescent="0.3">
      <c r="B33" s="177" t="s">
        <v>19</v>
      </c>
      <c r="C33" s="177"/>
      <c r="D33" s="177"/>
      <c r="E33" s="177"/>
      <c r="F33" s="178">
        <f>SUM(G16+G17+G31)</f>
        <v>912699.99399999995</v>
      </c>
      <c r="G33" s="178"/>
    </row>
    <row r="34" spans="2:9" ht="14.4" x14ac:dyDescent="0.3">
      <c r="B34" s="171"/>
      <c r="C34" s="174"/>
      <c r="D34" s="174"/>
      <c r="E34" s="186"/>
      <c r="F34" s="174"/>
    </row>
    <row r="35" spans="2:9" ht="14.4" x14ac:dyDescent="0.3">
      <c r="B35" s="73"/>
      <c r="C35" s="74"/>
      <c r="D35" s="74"/>
      <c r="E35" s="81"/>
      <c r="F35" s="74"/>
    </row>
    <row r="36" spans="2:9" ht="14.4" x14ac:dyDescent="0.3">
      <c r="B36" s="182" t="s">
        <v>20</v>
      </c>
      <c r="C36" s="183"/>
      <c r="D36" s="183"/>
      <c r="E36" s="183"/>
      <c r="F36" s="183"/>
      <c r="G36" s="184"/>
    </row>
    <row r="37" spans="2:9" ht="15" customHeight="1" x14ac:dyDescent="0.3">
      <c r="G37" s="82"/>
    </row>
    <row r="38" spans="2:9" ht="14.4" x14ac:dyDescent="0.3">
      <c r="B38" s="180" t="s">
        <v>78</v>
      </c>
      <c r="C38" s="180"/>
      <c r="D38" s="180"/>
      <c r="E38" s="180"/>
      <c r="F38" s="180"/>
      <c r="G38" s="180"/>
      <c r="H38" s="180"/>
    </row>
    <row r="39" spans="2:9" ht="14.4" x14ac:dyDescent="0.3">
      <c r="B39" s="180"/>
      <c r="C39" s="180"/>
      <c r="D39" s="180"/>
      <c r="E39" s="180"/>
      <c r="F39" s="180"/>
      <c r="G39" s="180"/>
      <c r="H39" s="180"/>
    </row>
    <row r="40" spans="2:9" ht="14.4" x14ac:dyDescent="0.3">
      <c r="B40" s="180"/>
      <c r="C40" s="180"/>
      <c r="D40" s="180"/>
      <c r="E40" s="180"/>
      <c r="F40" s="180"/>
      <c r="G40" s="180"/>
      <c r="H40" s="180"/>
    </row>
    <row r="41" spans="2:9" ht="14.4" x14ac:dyDescent="0.3">
      <c r="B41" s="73"/>
      <c r="C41" s="74"/>
      <c r="D41" s="74"/>
      <c r="E41" s="81"/>
      <c r="F41" s="74"/>
    </row>
    <row r="42" spans="2:9" ht="14.4" x14ac:dyDescent="0.3">
      <c r="B42" s="168" t="s">
        <v>79</v>
      </c>
      <c r="C42" s="168"/>
      <c r="D42" s="168"/>
      <c r="E42" s="168"/>
      <c r="F42" s="169">
        <v>210400</v>
      </c>
      <c r="G42" s="170"/>
    </row>
    <row r="43" spans="2:9" ht="14.4" x14ac:dyDescent="0.3">
      <c r="B43" s="168" t="s">
        <v>80</v>
      </c>
      <c r="C43" s="168"/>
      <c r="D43" s="168"/>
      <c r="E43" s="168"/>
      <c r="F43" s="169">
        <v>34699</v>
      </c>
      <c r="G43" s="170"/>
    </row>
    <row r="44" spans="2:9" ht="14.4" x14ac:dyDescent="0.3">
      <c r="B44" s="168" t="s">
        <v>81</v>
      </c>
      <c r="C44" s="168"/>
      <c r="D44" s="168"/>
      <c r="E44" s="168"/>
      <c r="F44" s="175">
        <f>+F42+F43</f>
        <v>245099</v>
      </c>
      <c r="G44" s="176"/>
    </row>
    <row r="46" spans="2:9" ht="14.4" x14ac:dyDescent="0.3">
      <c r="B46" s="177" t="s">
        <v>17</v>
      </c>
      <c r="C46" s="177"/>
      <c r="D46" s="177"/>
      <c r="E46" s="177"/>
      <c r="F46" s="178">
        <f>+F33-F44</f>
        <v>667600.99399999995</v>
      </c>
      <c r="G46" s="178"/>
    </row>
    <row r="48" spans="2:9" ht="15" customHeight="1" x14ac:dyDescent="0.3">
      <c r="B48" s="179"/>
      <c r="C48" s="179"/>
      <c r="D48" s="179"/>
      <c r="E48" s="179"/>
      <c r="F48" s="179"/>
      <c r="G48" s="179"/>
      <c r="I48" s="83"/>
    </row>
    <row r="49" spans="2:9" ht="14.4" x14ac:dyDescent="0.3">
      <c r="B49" s="180" t="s">
        <v>90</v>
      </c>
      <c r="C49" s="180"/>
      <c r="D49" s="180"/>
      <c r="E49" s="180"/>
      <c r="F49" s="180"/>
      <c r="G49" s="180"/>
      <c r="H49" s="180"/>
      <c r="I49" s="83"/>
    </row>
    <row r="50" spans="2:9" ht="64.5" customHeight="1" x14ac:dyDescent="0.3">
      <c r="B50" s="180"/>
      <c r="C50" s="180"/>
      <c r="D50" s="180"/>
      <c r="E50" s="180"/>
      <c r="F50" s="180"/>
      <c r="G50" s="180"/>
      <c r="H50" s="180"/>
      <c r="I50" s="83"/>
    </row>
    <row r="51" spans="2:9" ht="14.4" x14ac:dyDescent="0.3">
      <c r="B51" s="180"/>
      <c r="C51" s="180"/>
      <c r="D51" s="180"/>
      <c r="E51" s="180"/>
      <c r="F51" s="180"/>
      <c r="G51" s="180"/>
      <c r="H51" s="180"/>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173" t="s">
        <v>53</v>
      </c>
      <c r="D56" s="174"/>
      <c r="E56" s="174"/>
      <c r="F56" s="174"/>
    </row>
    <row r="57" spans="2:9" ht="14.4" x14ac:dyDescent="0.3">
      <c r="C57" s="171" t="s">
        <v>92</v>
      </c>
      <c r="D57" s="172"/>
      <c r="E57" s="172"/>
      <c r="F57" s="172"/>
    </row>
    <row r="58" spans="2:9" ht="14.4" x14ac:dyDescent="0.3">
      <c r="C58" s="181" t="s">
        <v>55</v>
      </c>
      <c r="D58" s="172"/>
      <c r="E58" s="172"/>
      <c r="F58" s="172"/>
    </row>
    <row r="59" spans="2:9" ht="14.4" x14ac:dyDescent="0.3">
      <c r="B59" s="171" t="s">
        <v>23</v>
      </c>
      <c r="C59" s="172"/>
      <c r="D59" s="172"/>
      <c r="E59" s="172"/>
      <c r="F59" s="172"/>
      <c r="G59" s="172"/>
    </row>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1875" defaultRowHeight="15" customHeight="1" x14ac:dyDescent="0.3"/>
  <cols>
    <col min="1" max="1" width="4.77734375" style="13" customWidth="1"/>
    <col min="2" max="3" width="13.21875" style="13" customWidth="1"/>
    <col min="4" max="4" width="19" style="13" customWidth="1"/>
    <col min="5" max="7" width="13.21875" style="13" customWidth="1"/>
    <col min="8" max="26" width="9.44140625" style="13" customWidth="1"/>
    <col min="27" max="16384" width="15.21875" style="13"/>
  </cols>
  <sheetData>
    <row r="1" spans="2:8" ht="14.4" x14ac:dyDescent="0.3">
      <c r="B1" s="13" t="s">
        <v>99</v>
      </c>
    </row>
    <row r="3" spans="2:8" ht="14.4" x14ac:dyDescent="0.3">
      <c r="B3" s="13" t="s">
        <v>0</v>
      </c>
      <c r="D3" s="34">
        <v>4</v>
      </c>
    </row>
    <row r="5" spans="2:8" ht="14.4" x14ac:dyDescent="0.3">
      <c r="D5" s="146" t="s">
        <v>1</v>
      </c>
      <c r="E5" s="145"/>
    </row>
    <row r="6" spans="2:8" ht="14.4" x14ac:dyDescent="0.3">
      <c r="D6" s="146" t="s">
        <v>2</v>
      </c>
      <c r="E6" s="145"/>
    </row>
    <row r="8" spans="2:8" ht="14.4" x14ac:dyDescent="0.3">
      <c r="D8" s="146" t="s">
        <v>3</v>
      </c>
      <c r="E8" s="145"/>
    </row>
    <row r="9" spans="2:8" ht="14.4" x14ac:dyDescent="0.3">
      <c r="C9" s="152" t="s">
        <v>100</v>
      </c>
      <c r="D9" s="147"/>
      <c r="E9" s="147"/>
      <c r="F9" s="147"/>
    </row>
    <row r="10" spans="2:8" ht="14.4" x14ac:dyDescent="0.3">
      <c r="D10" s="146" t="s">
        <v>101</v>
      </c>
      <c r="E10" s="145"/>
    </row>
    <row r="11" spans="2:8" ht="14.4" x14ac:dyDescent="0.3">
      <c r="D11" s="13" t="s">
        <v>61</v>
      </c>
    </row>
    <row r="13" spans="2:8" ht="15" customHeight="1" x14ac:dyDescent="0.3">
      <c r="B13" s="128" t="s">
        <v>109</v>
      </c>
      <c r="C13" s="128"/>
      <c r="D13" s="128"/>
      <c r="E13" s="128"/>
      <c r="F13" s="128"/>
      <c r="G13" s="128"/>
      <c r="H13" s="128"/>
    </row>
    <row r="14" spans="2:8" ht="14.4" x14ac:dyDescent="0.3">
      <c r="B14" s="128"/>
      <c r="C14" s="128"/>
      <c r="D14" s="128"/>
      <c r="E14" s="128"/>
      <c r="F14" s="128"/>
      <c r="G14" s="128"/>
      <c r="H14" s="128"/>
    </row>
    <row r="16" spans="2:8" ht="14.4" x14ac:dyDescent="0.3">
      <c r="B16" s="137" t="s">
        <v>8</v>
      </c>
      <c r="C16" s="138"/>
      <c r="D16" s="138"/>
      <c r="E16" s="35">
        <v>5</v>
      </c>
      <c r="F16" s="36" t="s">
        <v>10</v>
      </c>
      <c r="G16" s="37">
        <f>SUM(E16*23333.333)</f>
        <v>116666.66499999999</v>
      </c>
      <c r="H16" s="38"/>
    </row>
    <row r="17" spans="2:7" ht="14.4" x14ac:dyDescent="0.3">
      <c r="B17" s="133" t="s">
        <v>83</v>
      </c>
      <c r="C17" s="134"/>
      <c r="D17" s="134"/>
      <c r="E17" s="135"/>
      <c r="F17" s="136"/>
      <c r="G17" s="53">
        <v>105200</v>
      </c>
    </row>
    <row r="18" spans="2:7" ht="14.4" x14ac:dyDescent="0.3">
      <c r="B18" s="24"/>
      <c r="C18" s="21"/>
      <c r="D18" s="21"/>
      <c r="E18" s="24"/>
      <c r="F18" s="24"/>
    </row>
    <row r="19" spans="2:7" ht="14.4" x14ac:dyDescent="0.3">
      <c r="B19" s="133" t="s">
        <v>11</v>
      </c>
      <c r="C19" s="133"/>
      <c r="D19" s="133"/>
      <c r="E19" s="133"/>
      <c r="F19" s="133"/>
      <c r="G19" s="133"/>
    </row>
    <row r="20" spans="2:7" ht="30" customHeight="1" x14ac:dyDescent="0.3">
      <c r="B20" s="49" t="s">
        <v>76</v>
      </c>
      <c r="C20" s="50" t="s">
        <v>13</v>
      </c>
      <c r="D20" s="50" t="s">
        <v>14</v>
      </c>
      <c r="E20" s="50" t="s">
        <v>15</v>
      </c>
      <c r="F20" s="50" t="s">
        <v>16</v>
      </c>
      <c r="G20" s="50" t="s">
        <v>17</v>
      </c>
    </row>
    <row r="21" spans="2:7" ht="14.4" x14ac:dyDescent="0.3">
      <c r="B21" s="139"/>
      <c r="C21" s="138"/>
      <c r="D21" s="138"/>
      <c r="E21" s="138"/>
      <c r="F21" s="138"/>
      <c r="G21" s="138"/>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0" t="s">
        <v>18</v>
      </c>
      <c r="F31" s="141"/>
      <c r="G31" s="26">
        <f>SUM(G22:G29)</f>
        <v>0</v>
      </c>
    </row>
    <row r="33" spans="2:8" ht="14.4" x14ac:dyDescent="0.3">
      <c r="B33" s="132" t="s">
        <v>19</v>
      </c>
      <c r="C33" s="132"/>
      <c r="D33" s="132"/>
      <c r="E33" s="132"/>
      <c r="F33" s="131">
        <f>SUM(G16+G17+G31)</f>
        <v>221866.66499999998</v>
      </c>
      <c r="G33" s="131"/>
    </row>
    <row r="34" spans="2:8" ht="14.4" x14ac:dyDescent="0.3">
      <c r="B34" s="146"/>
      <c r="C34" s="147"/>
      <c r="D34" s="147"/>
      <c r="E34" s="148"/>
      <c r="F34" s="147"/>
    </row>
    <row r="35" spans="2:8" ht="14.4" x14ac:dyDescent="0.3">
      <c r="B35" s="24"/>
      <c r="C35" s="21"/>
      <c r="D35" s="21"/>
      <c r="E35" s="44"/>
      <c r="F35" s="21"/>
    </row>
    <row r="36" spans="2:8" ht="14.4" x14ac:dyDescent="0.3">
      <c r="B36" s="149" t="s">
        <v>20</v>
      </c>
      <c r="C36" s="150"/>
      <c r="D36" s="150"/>
      <c r="E36" s="150"/>
      <c r="F36" s="150"/>
      <c r="G36" s="141"/>
    </row>
    <row r="37" spans="2:8" ht="14.4" x14ac:dyDescent="0.3">
      <c r="G37" s="45"/>
    </row>
    <row r="38" spans="2:8" ht="15" customHeight="1" x14ac:dyDescent="0.3">
      <c r="B38" s="129" t="s">
        <v>78</v>
      </c>
      <c r="C38" s="129"/>
      <c r="D38" s="129"/>
      <c r="E38" s="129"/>
      <c r="F38" s="129"/>
      <c r="G38" s="129"/>
      <c r="H38" s="129"/>
    </row>
    <row r="39" spans="2:8" ht="14.4" x14ac:dyDescent="0.3">
      <c r="B39" s="129"/>
      <c r="C39" s="129"/>
      <c r="D39" s="129"/>
      <c r="E39" s="129"/>
      <c r="F39" s="129"/>
      <c r="G39" s="129"/>
      <c r="H39" s="129"/>
    </row>
    <row r="40" spans="2:8" ht="14.4" x14ac:dyDescent="0.3">
      <c r="B40" s="129"/>
      <c r="C40" s="129"/>
      <c r="D40" s="129"/>
      <c r="E40" s="129"/>
      <c r="F40" s="129"/>
      <c r="G40" s="129"/>
      <c r="H40" s="129"/>
    </row>
    <row r="41" spans="2:8" ht="14.4" x14ac:dyDescent="0.3">
      <c r="B41" s="24"/>
      <c r="C41" s="21"/>
      <c r="D41" s="21"/>
      <c r="E41" s="44"/>
      <c r="F41" s="21"/>
    </row>
    <row r="42" spans="2:8" ht="14.4" x14ac:dyDescent="0.3">
      <c r="B42" s="130" t="s">
        <v>79</v>
      </c>
      <c r="C42" s="130"/>
      <c r="D42" s="130"/>
      <c r="E42" s="130"/>
      <c r="F42" s="142">
        <v>210400</v>
      </c>
      <c r="G42" s="143"/>
    </row>
    <row r="43" spans="2:8" ht="14.4" x14ac:dyDescent="0.3">
      <c r="B43" s="130" t="s">
        <v>80</v>
      </c>
      <c r="C43" s="130"/>
      <c r="D43" s="130"/>
      <c r="E43" s="130"/>
      <c r="F43" s="142">
        <v>0</v>
      </c>
      <c r="G43" s="143"/>
    </row>
    <row r="44" spans="2:8" ht="14.4" x14ac:dyDescent="0.3">
      <c r="B44" s="130" t="s">
        <v>81</v>
      </c>
      <c r="C44" s="130"/>
      <c r="D44" s="130"/>
      <c r="E44" s="130"/>
      <c r="F44" s="153">
        <f>+F42+F43</f>
        <v>210400</v>
      </c>
      <c r="G44" s="154"/>
    </row>
    <row r="46" spans="2:8" ht="14.4" x14ac:dyDescent="0.3">
      <c r="B46" s="132" t="s">
        <v>17</v>
      </c>
      <c r="C46" s="132"/>
      <c r="D46" s="132"/>
      <c r="E46" s="132"/>
      <c r="F46" s="131">
        <f>+F33-F44</f>
        <v>11466.664999999979</v>
      </c>
      <c r="G46" s="131"/>
    </row>
    <row r="48" spans="2:8" ht="14.4" x14ac:dyDescent="0.3">
      <c r="B48" s="151"/>
      <c r="C48" s="151"/>
      <c r="D48" s="151"/>
      <c r="E48" s="151"/>
      <c r="F48" s="151"/>
      <c r="G48" s="151"/>
    </row>
    <row r="49" spans="2:9" ht="15" customHeight="1" x14ac:dyDescent="0.3">
      <c r="B49" s="129" t="s">
        <v>90</v>
      </c>
      <c r="C49" s="129"/>
      <c r="D49" s="129"/>
      <c r="E49" s="129"/>
      <c r="F49" s="129"/>
      <c r="G49" s="129"/>
      <c r="H49" s="129"/>
      <c r="I49" s="33"/>
    </row>
    <row r="50" spans="2:9" ht="14.4" x14ac:dyDescent="0.3">
      <c r="B50" s="129"/>
      <c r="C50" s="129"/>
      <c r="D50" s="129"/>
      <c r="E50" s="129"/>
      <c r="F50" s="129"/>
      <c r="G50" s="129"/>
      <c r="H50" s="129"/>
      <c r="I50" s="33"/>
    </row>
    <row r="51" spans="2:9" ht="66" customHeight="1" x14ac:dyDescent="0.3">
      <c r="B51" s="129"/>
      <c r="C51" s="129"/>
      <c r="D51" s="129"/>
      <c r="E51" s="129"/>
      <c r="F51" s="129"/>
      <c r="G51" s="129"/>
      <c r="H51" s="129"/>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2" t="s">
        <v>100</v>
      </c>
      <c r="D56" s="147"/>
      <c r="E56" s="147"/>
      <c r="F56" s="147"/>
    </row>
    <row r="57" spans="2:9" ht="14.4" x14ac:dyDescent="0.3">
      <c r="D57" s="146" t="s">
        <v>101</v>
      </c>
      <c r="E57" s="145"/>
    </row>
    <row r="58" spans="2:9" ht="14.4" x14ac:dyDescent="0.3">
      <c r="C58" s="144" t="s">
        <v>103</v>
      </c>
      <c r="D58" s="145"/>
      <c r="E58" s="145"/>
      <c r="F58" s="145"/>
    </row>
    <row r="59" spans="2:9" ht="14.4" x14ac:dyDescent="0.3">
      <c r="B59" s="146" t="s">
        <v>23</v>
      </c>
      <c r="C59" s="145"/>
      <c r="D59" s="145"/>
      <c r="E59" s="145"/>
      <c r="F59" s="145"/>
      <c r="G59" s="145"/>
    </row>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2</v>
      </c>
    </row>
    <row r="5" spans="2:8" ht="14.4" x14ac:dyDescent="0.3">
      <c r="D5" s="146" t="s">
        <v>1</v>
      </c>
      <c r="E5" s="145"/>
    </row>
    <row r="6" spans="2:8" ht="14.4" x14ac:dyDescent="0.3">
      <c r="D6" s="146" t="s">
        <v>2</v>
      </c>
      <c r="E6" s="145"/>
    </row>
    <row r="8" spans="2:8" ht="14.4" x14ac:dyDescent="0.3">
      <c r="D8" s="146" t="s">
        <v>3</v>
      </c>
      <c r="E8" s="145"/>
    </row>
    <row r="9" spans="2:8" ht="14.4" x14ac:dyDescent="0.3">
      <c r="C9" s="152" t="s">
        <v>112</v>
      </c>
      <c r="D9" s="147"/>
      <c r="E9" s="147"/>
      <c r="F9" s="147"/>
    </row>
    <row r="10" spans="2:8" ht="14.4" x14ac:dyDescent="0.3">
      <c r="D10" s="146" t="s">
        <v>113</v>
      </c>
      <c r="E10" s="145"/>
    </row>
    <row r="11" spans="2:8" ht="14.4" x14ac:dyDescent="0.3">
      <c r="D11" s="13" t="s">
        <v>117</v>
      </c>
    </row>
    <row r="13" spans="2:8" ht="15" customHeight="1" x14ac:dyDescent="0.3">
      <c r="B13" s="128" t="s">
        <v>118</v>
      </c>
      <c r="C13" s="128"/>
      <c r="D13" s="128"/>
      <c r="E13" s="128"/>
      <c r="F13" s="128"/>
      <c r="G13" s="128"/>
      <c r="H13" s="128"/>
    </row>
    <row r="14" spans="2:8" ht="14.4" x14ac:dyDescent="0.3">
      <c r="B14" s="128"/>
      <c r="C14" s="128"/>
      <c r="D14" s="128"/>
      <c r="E14" s="128"/>
      <c r="F14" s="128"/>
      <c r="G14" s="128"/>
      <c r="H14" s="128"/>
    </row>
    <row r="16" spans="2:8" ht="14.4" x14ac:dyDescent="0.3">
      <c r="B16" s="137" t="s">
        <v>8</v>
      </c>
      <c r="C16" s="138"/>
      <c r="D16" s="138"/>
      <c r="E16" s="35">
        <v>9</v>
      </c>
      <c r="F16" s="36" t="s">
        <v>10</v>
      </c>
      <c r="G16" s="37">
        <f>SUM(E16*23333.333)</f>
        <v>209999.99699999997</v>
      </c>
      <c r="H16" s="38"/>
    </row>
    <row r="17" spans="2:7" ht="14.4" x14ac:dyDescent="0.3">
      <c r="B17" s="133" t="s">
        <v>83</v>
      </c>
      <c r="C17" s="134"/>
      <c r="D17" s="134"/>
      <c r="E17" s="135"/>
      <c r="F17" s="136"/>
      <c r="G17" s="53">
        <v>105200</v>
      </c>
    </row>
    <row r="18" spans="2:7" ht="14.4" x14ac:dyDescent="0.3">
      <c r="B18" s="24"/>
      <c r="C18" s="21"/>
      <c r="D18" s="21"/>
      <c r="E18" s="24"/>
      <c r="F18" s="24"/>
    </row>
    <row r="19" spans="2:7" ht="14.4" x14ac:dyDescent="0.3">
      <c r="B19" s="133" t="s">
        <v>11</v>
      </c>
      <c r="C19" s="133"/>
      <c r="D19" s="133"/>
      <c r="E19" s="133"/>
      <c r="F19" s="133"/>
      <c r="G19" s="133"/>
    </row>
    <row r="20" spans="2:7" ht="30" customHeight="1" x14ac:dyDescent="0.3">
      <c r="B20" s="49" t="s">
        <v>76</v>
      </c>
      <c r="C20" s="50" t="s">
        <v>13</v>
      </c>
      <c r="D20" s="50" t="s">
        <v>14</v>
      </c>
      <c r="E20" s="50" t="s">
        <v>15</v>
      </c>
      <c r="F20" s="50" t="s">
        <v>16</v>
      </c>
      <c r="G20" s="50" t="s">
        <v>17</v>
      </c>
    </row>
    <row r="21" spans="2:7" ht="14.4" x14ac:dyDescent="0.3">
      <c r="B21" s="139"/>
      <c r="C21" s="138"/>
      <c r="D21" s="138"/>
      <c r="E21" s="138"/>
      <c r="F21" s="138"/>
      <c r="G21" s="138"/>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40" t="s">
        <v>18</v>
      </c>
      <c r="F31" s="141"/>
      <c r="G31" s="26">
        <f>SUM(G22:G29)</f>
        <v>0</v>
      </c>
    </row>
    <row r="33" spans="2:8" ht="14.4" x14ac:dyDescent="0.3">
      <c r="B33" s="132" t="s">
        <v>19</v>
      </c>
      <c r="C33" s="132"/>
      <c r="D33" s="132"/>
      <c r="E33" s="132"/>
      <c r="F33" s="131">
        <f>SUM(G16+G17+G31)</f>
        <v>315199.99699999997</v>
      </c>
      <c r="G33" s="131"/>
    </row>
    <row r="34" spans="2:8" ht="14.4" x14ac:dyDescent="0.3">
      <c r="B34" s="146"/>
      <c r="C34" s="147"/>
      <c r="D34" s="147"/>
      <c r="E34" s="148"/>
      <c r="F34" s="147"/>
    </row>
    <row r="35" spans="2:8" ht="14.4" x14ac:dyDescent="0.3">
      <c r="B35" s="24"/>
      <c r="C35" s="21"/>
      <c r="D35" s="21"/>
      <c r="E35" s="44"/>
      <c r="F35" s="21"/>
    </row>
    <row r="36" spans="2:8" ht="14.4" x14ac:dyDescent="0.3">
      <c r="B36" s="149" t="s">
        <v>20</v>
      </c>
      <c r="C36" s="150"/>
      <c r="D36" s="150"/>
      <c r="E36" s="150"/>
      <c r="F36" s="150"/>
      <c r="G36" s="141"/>
    </row>
    <row r="37" spans="2:8" ht="14.4" x14ac:dyDescent="0.3">
      <c r="G37" s="45"/>
    </row>
    <row r="38" spans="2:8" ht="15" customHeight="1" x14ac:dyDescent="0.3">
      <c r="B38" s="129" t="s">
        <v>78</v>
      </c>
      <c r="C38" s="129"/>
      <c r="D38" s="129"/>
      <c r="E38" s="129"/>
      <c r="F38" s="129"/>
      <c r="G38" s="129"/>
      <c r="H38" s="129"/>
    </row>
    <row r="39" spans="2:8" ht="14.4" x14ac:dyDescent="0.3">
      <c r="B39" s="129"/>
      <c r="C39" s="129"/>
      <c r="D39" s="129"/>
      <c r="E39" s="129"/>
      <c r="F39" s="129"/>
      <c r="G39" s="129"/>
      <c r="H39" s="129"/>
    </row>
    <row r="40" spans="2:8" ht="14.4" x14ac:dyDescent="0.3">
      <c r="B40" s="129"/>
      <c r="C40" s="129"/>
      <c r="D40" s="129"/>
      <c r="E40" s="129"/>
      <c r="F40" s="129"/>
      <c r="G40" s="129"/>
      <c r="H40" s="129"/>
    </row>
    <row r="41" spans="2:8" ht="14.4" x14ac:dyDescent="0.3">
      <c r="B41" s="24"/>
      <c r="C41" s="21"/>
      <c r="D41" s="21"/>
      <c r="E41" s="44"/>
      <c r="F41" s="21"/>
    </row>
    <row r="42" spans="2:8" ht="14.4" x14ac:dyDescent="0.3">
      <c r="B42" s="130" t="s">
        <v>79</v>
      </c>
      <c r="C42" s="130"/>
      <c r="D42" s="130"/>
      <c r="E42" s="130"/>
      <c r="F42" s="142">
        <v>210400</v>
      </c>
      <c r="G42" s="143"/>
    </row>
    <row r="43" spans="2:8" ht="14.4" x14ac:dyDescent="0.3">
      <c r="B43" s="130" t="s">
        <v>80</v>
      </c>
      <c r="C43" s="130"/>
      <c r="D43" s="130"/>
      <c r="E43" s="130"/>
      <c r="F43" s="142">
        <v>32762</v>
      </c>
      <c r="G43" s="143"/>
    </row>
    <row r="44" spans="2:8" ht="14.4" x14ac:dyDescent="0.3">
      <c r="B44" s="130" t="s">
        <v>81</v>
      </c>
      <c r="C44" s="130"/>
      <c r="D44" s="130"/>
      <c r="E44" s="130"/>
      <c r="F44" s="153">
        <f>+F42+F43</f>
        <v>243162</v>
      </c>
      <c r="G44" s="154"/>
    </row>
    <row r="46" spans="2:8" ht="14.4" x14ac:dyDescent="0.3">
      <c r="B46" s="132" t="s">
        <v>17</v>
      </c>
      <c r="C46" s="132"/>
      <c r="D46" s="132"/>
      <c r="E46" s="132"/>
      <c r="F46" s="131">
        <f>+F33-F44</f>
        <v>72037.996999999974</v>
      </c>
      <c r="G46" s="131"/>
    </row>
    <row r="48" spans="2:8" ht="14.4" x14ac:dyDescent="0.3">
      <c r="B48" s="151"/>
      <c r="C48" s="151"/>
      <c r="D48" s="151"/>
      <c r="E48" s="151"/>
      <c r="F48" s="151"/>
      <c r="G48" s="151"/>
    </row>
    <row r="49" spans="2:9" ht="15" customHeight="1" x14ac:dyDescent="0.3">
      <c r="B49" s="129" t="s">
        <v>90</v>
      </c>
      <c r="C49" s="129"/>
      <c r="D49" s="129"/>
      <c r="E49" s="129"/>
      <c r="F49" s="129"/>
      <c r="G49" s="129"/>
      <c r="H49" s="129"/>
      <c r="I49" s="33"/>
    </row>
    <row r="50" spans="2:9" ht="14.4" x14ac:dyDescent="0.3">
      <c r="B50" s="129"/>
      <c r="C50" s="129"/>
      <c r="D50" s="129"/>
      <c r="E50" s="129"/>
      <c r="F50" s="129"/>
      <c r="G50" s="129"/>
      <c r="H50" s="129"/>
      <c r="I50" s="33"/>
    </row>
    <row r="51" spans="2:9" ht="66" customHeight="1" x14ac:dyDescent="0.3">
      <c r="B51" s="129"/>
      <c r="C51" s="129"/>
      <c r="D51" s="129"/>
      <c r="E51" s="129"/>
      <c r="F51" s="129"/>
      <c r="G51" s="129"/>
      <c r="H51" s="129"/>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2" t="s">
        <v>112</v>
      </c>
      <c r="D56" s="147"/>
      <c r="E56" s="147"/>
      <c r="F56" s="147"/>
    </row>
    <row r="57" spans="2:9" ht="14.4" x14ac:dyDescent="0.3">
      <c r="D57" s="146" t="s">
        <v>113</v>
      </c>
      <c r="E57" s="145"/>
    </row>
    <row r="58" spans="2:9" ht="14.4" x14ac:dyDescent="0.3">
      <c r="C58" s="144" t="s">
        <v>114</v>
      </c>
      <c r="D58" s="145"/>
      <c r="E58" s="145"/>
      <c r="F58" s="145"/>
    </row>
    <row r="59" spans="2:9" ht="14.4" x14ac:dyDescent="0.3">
      <c r="B59" s="146" t="s">
        <v>23</v>
      </c>
      <c r="C59" s="145"/>
      <c r="D59" s="145"/>
      <c r="E59" s="145"/>
      <c r="F59" s="145"/>
      <c r="G59" s="145"/>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121</v>
      </c>
    </row>
    <row r="3" spans="2:8" ht="14.4" x14ac:dyDescent="0.3">
      <c r="B3" s="13" t="s">
        <v>0</v>
      </c>
      <c r="D3" s="34">
        <v>8</v>
      </c>
    </row>
    <row r="5" spans="2:8" ht="14.4" x14ac:dyDescent="0.3">
      <c r="D5" s="146" t="s">
        <v>1</v>
      </c>
      <c r="E5" s="145"/>
    </row>
    <row r="6" spans="2:8" ht="14.4" x14ac:dyDescent="0.3">
      <c r="D6" s="146" t="s">
        <v>2</v>
      </c>
      <c r="E6" s="145"/>
    </row>
    <row r="8" spans="2:8" ht="14.4" x14ac:dyDescent="0.3">
      <c r="D8" s="146" t="s">
        <v>3</v>
      </c>
      <c r="E8" s="145"/>
    </row>
    <row r="9" spans="2:8" ht="14.4" x14ac:dyDescent="0.3">
      <c r="C9" s="152" t="s">
        <v>104</v>
      </c>
      <c r="D9" s="147"/>
      <c r="E9" s="147"/>
      <c r="F9" s="147"/>
    </row>
    <row r="10" spans="2:8" ht="14.4" x14ac:dyDescent="0.3">
      <c r="D10" s="146" t="s">
        <v>105</v>
      </c>
      <c r="E10" s="145"/>
    </row>
    <row r="11" spans="2:8" ht="14.4" x14ac:dyDescent="0.3">
      <c r="D11" s="13" t="s">
        <v>115</v>
      </c>
    </row>
    <row r="13" spans="2:8" ht="15" customHeight="1" x14ac:dyDescent="0.3">
      <c r="B13" s="128" t="s">
        <v>123</v>
      </c>
      <c r="C13" s="128"/>
      <c r="D13" s="128"/>
      <c r="E13" s="128"/>
      <c r="F13" s="128"/>
      <c r="G13" s="128"/>
      <c r="H13" s="128"/>
    </row>
    <row r="14" spans="2:8" ht="14.4" x14ac:dyDescent="0.3">
      <c r="B14" s="128"/>
      <c r="C14" s="128"/>
      <c r="D14" s="128"/>
      <c r="E14" s="128"/>
      <c r="F14" s="128"/>
      <c r="G14" s="128"/>
      <c r="H14" s="128"/>
    </row>
    <row r="16" spans="2:8" ht="14.4" x14ac:dyDescent="0.3">
      <c r="B16" s="137" t="s">
        <v>8</v>
      </c>
      <c r="C16" s="138"/>
      <c r="D16" s="138"/>
      <c r="E16" s="35">
        <v>18</v>
      </c>
      <c r="F16" s="36" t="s">
        <v>10</v>
      </c>
      <c r="G16" s="37">
        <f>SUM(E16*23333.333)</f>
        <v>419999.99399999995</v>
      </c>
      <c r="H16" s="38"/>
    </row>
    <row r="17" spans="2:7" ht="14.4" x14ac:dyDescent="0.3">
      <c r="B17" s="133" t="s">
        <v>83</v>
      </c>
      <c r="C17" s="134"/>
      <c r="D17" s="134"/>
      <c r="E17" s="135"/>
      <c r="F17" s="136"/>
      <c r="G17" s="53">
        <v>105200</v>
      </c>
    </row>
    <row r="18" spans="2:7" ht="14.4" x14ac:dyDescent="0.3">
      <c r="B18" s="24"/>
      <c r="C18" s="21"/>
      <c r="D18" s="21"/>
      <c r="E18" s="24"/>
      <c r="F18" s="24"/>
    </row>
    <row r="19" spans="2:7" ht="14.4" x14ac:dyDescent="0.3">
      <c r="B19" s="133" t="s">
        <v>11</v>
      </c>
      <c r="C19" s="133"/>
      <c r="D19" s="133"/>
      <c r="E19" s="133"/>
      <c r="F19" s="133"/>
      <c r="G19" s="133"/>
    </row>
    <row r="20" spans="2:7" ht="30" customHeight="1" x14ac:dyDescent="0.3">
      <c r="B20" s="49" t="s">
        <v>76</v>
      </c>
      <c r="C20" s="50" t="s">
        <v>13</v>
      </c>
      <c r="D20" s="50" t="s">
        <v>14</v>
      </c>
      <c r="E20" s="50" t="s">
        <v>15</v>
      </c>
      <c r="F20" s="50" t="s">
        <v>16</v>
      </c>
      <c r="G20" s="50" t="s">
        <v>17</v>
      </c>
    </row>
    <row r="21" spans="2:7" ht="14.4" x14ac:dyDescent="0.3">
      <c r="B21" s="139"/>
      <c r="C21" s="138"/>
      <c r="D21" s="138"/>
      <c r="E21" s="138"/>
      <c r="F21" s="138"/>
      <c r="G21" s="138"/>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1" spans="2:7" ht="14.4" x14ac:dyDescent="0.3">
      <c r="E31" s="140" t="s">
        <v>18</v>
      </c>
      <c r="F31" s="141"/>
      <c r="G31" s="26">
        <f>SUM(G22:G29)</f>
        <v>912500</v>
      </c>
    </row>
    <row r="33" spans="2:8" ht="14.4" x14ac:dyDescent="0.3">
      <c r="B33" s="132" t="s">
        <v>19</v>
      </c>
      <c r="C33" s="132"/>
      <c r="D33" s="132"/>
      <c r="E33" s="132"/>
      <c r="F33" s="131">
        <f>SUM(G16+G17+G31)</f>
        <v>1437699.9939999999</v>
      </c>
      <c r="G33" s="131"/>
    </row>
    <row r="34" spans="2:8" ht="14.4" x14ac:dyDescent="0.3">
      <c r="B34" s="146"/>
      <c r="C34" s="147"/>
      <c r="D34" s="147"/>
      <c r="E34" s="148"/>
      <c r="F34" s="147"/>
    </row>
    <row r="35" spans="2:8" ht="14.4" x14ac:dyDescent="0.3">
      <c r="B35" s="24"/>
      <c r="C35" s="21"/>
      <c r="D35" s="21"/>
      <c r="E35" s="44"/>
      <c r="F35" s="21"/>
    </row>
    <row r="36" spans="2:8" ht="14.4" x14ac:dyDescent="0.3">
      <c r="B36" s="149" t="s">
        <v>20</v>
      </c>
      <c r="C36" s="150"/>
      <c r="D36" s="150"/>
      <c r="E36" s="150"/>
      <c r="F36" s="150"/>
      <c r="G36" s="141"/>
    </row>
    <row r="37" spans="2:8" ht="14.4" x14ac:dyDescent="0.3">
      <c r="G37" s="45"/>
    </row>
    <row r="38" spans="2:8" ht="15" customHeight="1" x14ac:dyDescent="0.3">
      <c r="B38" s="129" t="s">
        <v>78</v>
      </c>
      <c r="C38" s="129"/>
      <c r="D38" s="129"/>
      <c r="E38" s="129"/>
      <c r="F38" s="129"/>
      <c r="G38" s="129"/>
      <c r="H38" s="129"/>
    </row>
    <row r="39" spans="2:8" ht="14.4" x14ac:dyDescent="0.3">
      <c r="B39" s="129"/>
      <c r="C39" s="129"/>
      <c r="D39" s="129"/>
      <c r="E39" s="129"/>
      <c r="F39" s="129"/>
      <c r="G39" s="129"/>
      <c r="H39" s="129"/>
    </row>
    <row r="40" spans="2:8" ht="14.4" x14ac:dyDescent="0.3">
      <c r="B40" s="129"/>
      <c r="C40" s="129"/>
      <c r="D40" s="129"/>
      <c r="E40" s="129"/>
      <c r="F40" s="129"/>
      <c r="G40" s="129"/>
      <c r="H40" s="129"/>
    </row>
    <row r="41" spans="2:8" ht="14.4" x14ac:dyDescent="0.3">
      <c r="B41" s="24"/>
      <c r="C41" s="21"/>
      <c r="D41" s="21"/>
      <c r="E41" s="44"/>
      <c r="F41" s="21"/>
    </row>
    <row r="42" spans="2:8" ht="14.4" x14ac:dyDescent="0.3">
      <c r="B42" s="130" t="s">
        <v>79</v>
      </c>
      <c r="C42" s="130"/>
      <c r="D42" s="130"/>
      <c r="E42" s="130"/>
      <c r="F42" s="142">
        <v>210400</v>
      </c>
      <c r="G42" s="143"/>
    </row>
    <row r="43" spans="2:8" ht="14.4" x14ac:dyDescent="0.3">
      <c r="B43" s="130" t="s">
        <v>80</v>
      </c>
      <c r="C43" s="130"/>
      <c r="D43" s="130"/>
      <c r="E43" s="130"/>
      <c r="F43" s="142">
        <v>34968</v>
      </c>
      <c r="G43" s="143"/>
    </row>
    <row r="44" spans="2:8" ht="14.4" x14ac:dyDescent="0.3">
      <c r="B44" s="130" t="s">
        <v>81</v>
      </c>
      <c r="C44" s="130"/>
      <c r="D44" s="130"/>
      <c r="E44" s="130"/>
      <c r="F44" s="153">
        <f>+F42+F43</f>
        <v>245368</v>
      </c>
      <c r="G44" s="154"/>
    </row>
    <row r="46" spans="2:8" ht="14.4" x14ac:dyDescent="0.3">
      <c r="B46" s="132" t="s">
        <v>17</v>
      </c>
      <c r="C46" s="132"/>
      <c r="D46" s="132"/>
      <c r="E46" s="132"/>
      <c r="F46" s="131">
        <f>+F33-F44</f>
        <v>1192331.9939999999</v>
      </c>
      <c r="G46" s="131"/>
    </row>
    <row r="48" spans="2:8" ht="14.4" x14ac:dyDescent="0.3">
      <c r="B48" s="151"/>
      <c r="C48" s="151"/>
      <c r="D48" s="151"/>
      <c r="E48" s="151"/>
      <c r="F48" s="151"/>
      <c r="G48" s="151"/>
    </row>
    <row r="49" spans="2:9" ht="15" customHeight="1" x14ac:dyDescent="0.3">
      <c r="B49" s="129" t="s">
        <v>90</v>
      </c>
      <c r="C49" s="129"/>
      <c r="D49" s="129"/>
      <c r="E49" s="129"/>
      <c r="F49" s="129"/>
      <c r="G49" s="129"/>
      <c r="H49" s="129"/>
      <c r="I49" s="33"/>
    </row>
    <row r="50" spans="2:9" ht="14.4" x14ac:dyDescent="0.3">
      <c r="B50" s="129"/>
      <c r="C50" s="129"/>
      <c r="D50" s="129"/>
      <c r="E50" s="129"/>
      <c r="F50" s="129"/>
      <c r="G50" s="129"/>
      <c r="H50" s="129"/>
      <c r="I50" s="33"/>
    </row>
    <row r="51" spans="2:9" ht="66" customHeight="1" x14ac:dyDescent="0.3">
      <c r="B51" s="129"/>
      <c r="C51" s="129"/>
      <c r="D51" s="129"/>
      <c r="E51" s="129"/>
      <c r="F51" s="129"/>
      <c r="G51" s="129"/>
      <c r="H51" s="129"/>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52" t="s">
        <v>104</v>
      </c>
      <c r="D56" s="147"/>
      <c r="E56" s="147"/>
      <c r="F56" s="147"/>
    </row>
    <row r="57" spans="2:9" ht="14.4" x14ac:dyDescent="0.3">
      <c r="D57" s="146" t="s">
        <v>105</v>
      </c>
      <c r="E57" s="145"/>
    </row>
    <row r="58" spans="2:9" ht="14.4" x14ac:dyDescent="0.3">
      <c r="C58" s="144" t="s">
        <v>106</v>
      </c>
      <c r="D58" s="145"/>
      <c r="E58" s="145"/>
      <c r="F58" s="145"/>
    </row>
    <row r="59" spans="2:9" ht="14.4" x14ac:dyDescent="0.3">
      <c r="B59" s="146" t="s">
        <v>23</v>
      </c>
      <c r="C59" s="145"/>
      <c r="D59" s="145"/>
      <c r="E59" s="145"/>
      <c r="F59" s="145"/>
      <c r="G59" s="145"/>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130</v>
      </c>
    </row>
    <row r="3" spans="2:8" ht="14.4" x14ac:dyDescent="0.3">
      <c r="B3" s="13" t="s">
        <v>0</v>
      </c>
      <c r="D3" s="34">
        <v>5</v>
      </c>
    </row>
    <row r="5" spans="2:8" ht="14.4" x14ac:dyDescent="0.3">
      <c r="D5" s="146" t="s">
        <v>1</v>
      </c>
      <c r="E5" s="145"/>
    </row>
    <row r="6" spans="2:8" ht="14.4" x14ac:dyDescent="0.3">
      <c r="D6" s="146" t="s">
        <v>2</v>
      </c>
      <c r="E6" s="145"/>
    </row>
    <row r="8" spans="2:8" ht="14.4" x14ac:dyDescent="0.3">
      <c r="D8" s="146" t="s">
        <v>3</v>
      </c>
      <c r="E8" s="145"/>
    </row>
    <row r="9" spans="2:8" ht="14.4" x14ac:dyDescent="0.3">
      <c r="C9" s="152" t="s">
        <v>126</v>
      </c>
      <c r="D9" s="147"/>
      <c r="E9" s="147"/>
      <c r="F9" s="147"/>
    </row>
    <row r="10" spans="2:8" ht="14.4" x14ac:dyDescent="0.3">
      <c r="D10" s="146" t="s">
        <v>127</v>
      </c>
      <c r="E10" s="145"/>
    </row>
    <row r="11" spans="2:8" ht="14.4" x14ac:dyDescent="0.3">
      <c r="D11" s="13" t="s">
        <v>128</v>
      </c>
    </row>
    <row r="13" spans="2:8" ht="15" customHeight="1" x14ac:dyDescent="0.3">
      <c r="B13" s="128" t="s">
        <v>131</v>
      </c>
      <c r="C13" s="128"/>
      <c r="D13" s="128"/>
      <c r="E13" s="128"/>
      <c r="F13" s="128"/>
      <c r="G13" s="128"/>
      <c r="H13" s="128"/>
    </row>
    <row r="14" spans="2:8" ht="14.4" x14ac:dyDescent="0.3">
      <c r="B14" s="128"/>
      <c r="C14" s="128"/>
      <c r="D14" s="128"/>
      <c r="E14" s="128"/>
      <c r="F14" s="128"/>
      <c r="G14" s="128"/>
      <c r="H14" s="128"/>
    </row>
    <row r="16" spans="2:8" ht="14.4" x14ac:dyDescent="0.3">
      <c r="B16" s="137" t="s">
        <v>8</v>
      </c>
      <c r="C16" s="138"/>
      <c r="D16" s="138"/>
      <c r="E16" s="35">
        <v>30</v>
      </c>
      <c r="F16" s="36" t="s">
        <v>10</v>
      </c>
      <c r="G16" s="37">
        <v>770000</v>
      </c>
      <c r="H16" s="38"/>
    </row>
    <row r="17" spans="2:7" ht="14.4" x14ac:dyDescent="0.3">
      <c r="B17" s="133" t="s">
        <v>83</v>
      </c>
      <c r="C17" s="134"/>
      <c r="D17" s="134"/>
      <c r="E17" s="135"/>
      <c r="F17" s="136"/>
      <c r="G17" s="53">
        <v>111500</v>
      </c>
    </row>
    <row r="18" spans="2:7" ht="14.4" x14ac:dyDescent="0.3">
      <c r="B18" s="24"/>
      <c r="C18" s="21"/>
      <c r="D18" s="21"/>
      <c r="E18" s="24"/>
      <c r="F18" s="24"/>
    </row>
    <row r="19" spans="2:7" ht="14.4" x14ac:dyDescent="0.3">
      <c r="B19" s="133" t="s">
        <v>11</v>
      </c>
      <c r="C19" s="133"/>
      <c r="D19" s="133"/>
      <c r="E19" s="133"/>
      <c r="F19" s="133"/>
      <c r="G19" s="133"/>
    </row>
    <row r="20" spans="2:7" ht="30" customHeight="1" x14ac:dyDescent="0.3">
      <c r="B20" s="49" t="s">
        <v>76</v>
      </c>
      <c r="C20" s="50" t="s">
        <v>13</v>
      </c>
      <c r="D20" s="50" t="s">
        <v>14</v>
      </c>
      <c r="E20" s="50" t="s">
        <v>15</v>
      </c>
      <c r="F20" s="50" t="s">
        <v>16</v>
      </c>
      <c r="G20" s="50" t="s">
        <v>17</v>
      </c>
    </row>
    <row r="21" spans="2:7" ht="14.4" x14ac:dyDescent="0.3">
      <c r="B21" s="139"/>
      <c r="C21" s="138"/>
      <c r="D21" s="138"/>
      <c r="E21" s="138"/>
      <c r="F21" s="138"/>
      <c r="G21" s="138"/>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8" spans="2:7" ht="14.4" x14ac:dyDescent="0.3">
      <c r="E28" s="140" t="s">
        <v>18</v>
      </c>
      <c r="F28" s="141"/>
      <c r="G28" s="26">
        <f>SUM(G22:G26)</f>
        <v>314000</v>
      </c>
    </row>
    <row r="30" spans="2:7" ht="14.4" x14ac:dyDescent="0.3">
      <c r="B30" s="132" t="s">
        <v>19</v>
      </c>
      <c r="C30" s="132"/>
      <c r="D30" s="132"/>
      <c r="E30" s="132"/>
      <c r="F30" s="131">
        <f>SUM(G16+G17+G28)</f>
        <v>1195500</v>
      </c>
      <c r="G30" s="131"/>
    </row>
    <row r="31" spans="2:7" ht="14.4" x14ac:dyDescent="0.3">
      <c r="B31" s="146"/>
      <c r="C31" s="147"/>
      <c r="D31" s="147"/>
      <c r="E31" s="148"/>
      <c r="F31" s="147"/>
    </row>
    <row r="32" spans="2:7" ht="14.4" x14ac:dyDescent="0.3">
      <c r="B32" s="24"/>
      <c r="C32" s="21"/>
      <c r="D32" s="21"/>
      <c r="E32" s="44"/>
      <c r="F32" s="21"/>
    </row>
    <row r="33" spans="2:9" ht="14.4" x14ac:dyDescent="0.3">
      <c r="B33" s="149" t="s">
        <v>20</v>
      </c>
      <c r="C33" s="150"/>
      <c r="D33" s="150"/>
      <c r="E33" s="150"/>
      <c r="F33" s="150"/>
      <c r="G33" s="141"/>
    </row>
    <row r="34" spans="2:9" ht="14.4" x14ac:dyDescent="0.3">
      <c r="G34" s="45"/>
    </row>
    <row r="35" spans="2:9" ht="15" customHeight="1" x14ac:dyDescent="0.3">
      <c r="B35" s="129" t="s">
        <v>78</v>
      </c>
      <c r="C35" s="129"/>
      <c r="D35" s="129"/>
      <c r="E35" s="129"/>
      <c r="F35" s="129"/>
      <c r="G35" s="129"/>
      <c r="H35" s="129"/>
    </row>
    <row r="36" spans="2:9" ht="14.4" x14ac:dyDescent="0.3">
      <c r="B36" s="129"/>
      <c r="C36" s="129"/>
      <c r="D36" s="129"/>
      <c r="E36" s="129"/>
      <c r="F36" s="129"/>
      <c r="G36" s="129"/>
      <c r="H36" s="129"/>
    </row>
    <row r="37" spans="2:9" ht="14.4" x14ac:dyDescent="0.3">
      <c r="B37" s="129"/>
      <c r="C37" s="129"/>
      <c r="D37" s="129"/>
      <c r="E37" s="129"/>
      <c r="F37" s="129"/>
      <c r="G37" s="129"/>
      <c r="H37" s="129"/>
    </row>
    <row r="38" spans="2:9" ht="14.4" x14ac:dyDescent="0.3">
      <c r="B38" s="24"/>
      <c r="C38" s="21"/>
      <c r="D38" s="21"/>
      <c r="E38" s="44"/>
      <c r="F38" s="21"/>
    </row>
    <row r="39" spans="2:9" ht="14.4" x14ac:dyDescent="0.3">
      <c r="B39" s="130" t="s">
        <v>79</v>
      </c>
      <c r="C39" s="130"/>
      <c r="D39" s="130"/>
      <c r="E39" s="130"/>
      <c r="F39" s="142">
        <v>223000</v>
      </c>
      <c r="G39" s="143"/>
    </row>
    <row r="40" spans="2:9" ht="14.4" x14ac:dyDescent="0.3">
      <c r="B40" s="130" t="s">
        <v>80</v>
      </c>
      <c r="C40" s="130"/>
      <c r="D40" s="130"/>
      <c r="E40" s="130"/>
      <c r="F40" s="142">
        <v>37070</v>
      </c>
      <c r="G40" s="143"/>
    </row>
    <row r="41" spans="2:9" ht="14.4" x14ac:dyDescent="0.3">
      <c r="B41" s="130" t="s">
        <v>81</v>
      </c>
      <c r="C41" s="130"/>
      <c r="D41" s="130"/>
      <c r="E41" s="130"/>
      <c r="F41" s="153">
        <f>SUM(F39:G40)</f>
        <v>260070</v>
      </c>
      <c r="G41" s="154"/>
    </row>
    <row r="43" spans="2:9" ht="14.4" x14ac:dyDescent="0.3">
      <c r="B43" s="132" t="s">
        <v>17</v>
      </c>
      <c r="C43" s="132"/>
      <c r="D43" s="132"/>
      <c r="E43" s="132"/>
      <c r="F43" s="131">
        <f>+F30-F41</f>
        <v>935430</v>
      </c>
      <c r="G43" s="131"/>
    </row>
    <row r="45" spans="2:9" ht="14.4" x14ac:dyDescent="0.3">
      <c r="B45" s="151"/>
      <c r="C45" s="151"/>
      <c r="D45" s="151"/>
      <c r="E45" s="151"/>
      <c r="F45" s="151"/>
      <c r="G45" s="151"/>
    </row>
    <row r="46" spans="2:9" ht="15" customHeight="1" x14ac:dyDescent="0.3">
      <c r="B46" s="129" t="s">
        <v>90</v>
      </c>
      <c r="C46" s="129"/>
      <c r="D46" s="129"/>
      <c r="E46" s="129"/>
      <c r="F46" s="129"/>
      <c r="G46" s="129"/>
      <c r="H46" s="129"/>
      <c r="I46" s="33"/>
    </row>
    <row r="47" spans="2:9" ht="14.4" x14ac:dyDescent="0.3">
      <c r="B47" s="129"/>
      <c r="C47" s="129"/>
      <c r="D47" s="129"/>
      <c r="E47" s="129"/>
      <c r="F47" s="129"/>
      <c r="G47" s="129"/>
      <c r="H47" s="129"/>
      <c r="I47" s="33"/>
    </row>
    <row r="48" spans="2:9" ht="66" customHeight="1" x14ac:dyDescent="0.3">
      <c r="B48" s="129"/>
      <c r="C48" s="129"/>
      <c r="D48" s="129"/>
      <c r="E48" s="129"/>
      <c r="F48" s="129"/>
      <c r="G48" s="129"/>
      <c r="H48" s="129"/>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52" t="s">
        <v>126</v>
      </c>
      <c r="D53" s="147"/>
      <c r="E53" s="147"/>
      <c r="F53" s="147"/>
    </row>
    <row r="54" spans="2:8" ht="14.4" x14ac:dyDescent="0.3">
      <c r="D54" s="146" t="s">
        <v>127</v>
      </c>
      <c r="E54" s="145"/>
    </row>
    <row r="55" spans="2:8" ht="14.4" x14ac:dyDescent="0.3">
      <c r="C55" s="144" t="s">
        <v>129</v>
      </c>
      <c r="D55" s="145"/>
      <c r="E55" s="145"/>
      <c r="F55" s="145"/>
    </row>
    <row r="56" spans="2:8" ht="14.4" x14ac:dyDescent="0.3">
      <c r="B56" s="146" t="s">
        <v>23</v>
      </c>
      <c r="C56" s="145"/>
      <c r="D56" s="145"/>
      <c r="E56" s="145"/>
      <c r="F56" s="145"/>
      <c r="G56" s="145"/>
    </row>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997"/>
  <sheetViews>
    <sheetView tabSelected="1" topLeftCell="A11" workbookViewId="0">
      <selection activeCell="G28" sqref="G28:H28"/>
    </sheetView>
  </sheetViews>
  <sheetFormatPr baseColWidth="10" defaultColWidth="15.21875" defaultRowHeight="13.2" x14ac:dyDescent="0.25"/>
  <cols>
    <col min="1" max="1" width="7.77734375" style="102" customWidth="1"/>
    <col min="2" max="2" width="15" style="102" customWidth="1"/>
    <col min="3" max="3" width="11.5546875" style="102" customWidth="1"/>
    <col min="4" max="4" width="14.44140625" style="102" bestFit="1" customWidth="1"/>
    <col min="5" max="5" width="10.21875" style="102" bestFit="1" customWidth="1"/>
    <col min="6" max="6" width="10.21875" style="102" customWidth="1"/>
    <col min="7" max="7" width="12.44140625" style="102" customWidth="1"/>
    <col min="8" max="8" width="12.21875" style="102" customWidth="1"/>
    <col min="9" max="9" width="23.44140625" style="102" hidden="1" customWidth="1"/>
    <col min="10" max="10" width="9.44140625" style="102" hidden="1" customWidth="1"/>
    <col min="11" max="24" width="9.44140625" style="102" customWidth="1"/>
    <col min="25" max="16384" width="15.21875" style="102"/>
  </cols>
  <sheetData>
    <row r="1" spans="2:8" ht="15" customHeight="1" x14ac:dyDescent="0.25">
      <c r="B1" s="198" t="s">
        <v>169</v>
      </c>
      <c r="C1" s="198"/>
      <c r="D1" s="198"/>
      <c r="E1" s="198"/>
      <c r="F1" s="198"/>
      <c r="G1" s="198"/>
      <c r="H1" s="198"/>
    </row>
    <row r="2" spans="2:8" ht="13.8" thickBot="1" x14ac:dyDescent="0.3"/>
    <row r="3" spans="2:8" ht="13.8" thickBot="1" x14ac:dyDescent="0.3">
      <c r="B3" s="102" t="s">
        <v>0</v>
      </c>
      <c r="D3" s="105"/>
    </row>
    <row r="5" spans="2:8" ht="15.6" x14ac:dyDescent="0.3">
      <c r="C5" s="199" t="s">
        <v>161</v>
      </c>
      <c r="D5" s="199"/>
      <c r="E5" s="199"/>
    </row>
    <row r="6" spans="2:8" x14ac:dyDescent="0.25">
      <c r="D6" s="200" t="s">
        <v>2</v>
      </c>
      <c r="E6" s="200"/>
    </row>
    <row r="8" spans="2:8" x14ac:dyDescent="0.25">
      <c r="D8" s="200" t="s">
        <v>3</v>
      </c>
      <c r="E8" s="201"/>
    </row>
    <row r="9" spans="2:8" x14ac:dyDescent="0.25">
      <c r="C9" s="198" t="s">
        <v>166</v>
      </c>
      <c r="D9" s="202"/>
      <c r="E9" s="202"/>
    </row>
    <row r="10" spans="2:8" x14ac:dyDescent="0.25">
      <c r="D10" s="200" t="s">
        <v>167</v>
      </c>
      <c r="E10" s="201"/>
    </row>
    <row r="11" spans="2:8" x14ac:dyDescent="0.25">
      <c r="C11" s="198"/>
      <c r="D11" s="198"/>
      <c r="E11" s="198"/>
    </row>
    <row r="13" spans="2:8" ht="15.6" x14ac:dyDescent="0.3">
      <c r="B13" s="203" t="s">
        <v>158</v>
      </c>
      <c r="C13" s="203"/>
      <c r="D13" s="204">
        <v>30667090166</v>
      </c>
      <c r="E13" s="204"/>
      <c r="F13" s="204"/>
      <c r="G13" s="204"/>
    </row>
    <row r="14" spans="2:8" ht="15.6" x14ac:dyDescent="0.3">
      <c r="B14" s="103" t="s">
        <v>157</v>
      </c>
      <c r="C14" s="205" t="s">
        <v>168</v>
      </c>
      <c r="D14" s="205"/>
      <c r="E14" s="205"/>
      <c r="F14" s="205"/>
      <c r="G14" s="205"/>
    </row>
    <row r="15" spans="2:8" ht="15.6" x14ac:dyDescent="0.3">
      <c r="B15" s="103" t="s">
        <v>159</v>
      </c>
      <c r="C15" s="206" t="s">
        <v>160</v>
      </c>
      <c r="D15" s="206"/>
      <c r="E15" s="206"/>
      <c r="F15" s="206"/>
      <c r="G15" s="206"/>
    </row>
    <row r="17" spans="2:12" ht="15" customHeight="1" x14ac:dyDescent="0.25">
      <c r="B17" s="192" t="s">
        <v>170</v>
      </c>
      <c r="C17" s="193"/>
      <c r="D17" s="193"/>
      <c r="E17" s="193"/>
      <c r="F17" s="193"/>
      <c r="G17" s="193"/>
      <c r="H17" s="194"/>
    </row>
    <row r="18" spans="2:12" x14ac:dyDescent="0.25">
      <c r="B18" s="195"/>
      <c r="C18" s="196"/>
      <c r="D18" s="196"/>
      <c r="E18" s="196"/>
      <c r="F18" s="196"/>
      <c r="G18" s="196"/>
      <c r="H18" s="197"/>
    </row>
    <row r="19" spans="2:12" ht="16.2" x14ac:dyDescent="0.3">
      <c r="B19" s="107"/>
    </row>
    <row r="20" spans="2:12" ht="13.8" thickBot="1" x14ac:dyDescent="0.3">
      <c r="B20" s="104"/>
      <c r="C20" s="101"/>
      <c r="D20" s="101"/>
      <c r="E20" s="104"/>
    </row>
    <row r="21" spans="2:12" ht="16.2" thickBot="1" x14ac:dyDescent="0.35">
      <c r="B21" s="217" t="s">
        <v>164</v>
      </c>
      <c r="C21" s="218"/>
      <c r="D21" s="218"/>
      <c r="E21" s="218"/>
      <c r="F21" s="218"/>
      <c r="G21" s="218"/>
      <c r="H21" s="219"/>
    </row>
    <row r="22" spans="2:12" ht="39.75" customHeight="1" x14ac:dyDescent="0.3">
      <c r="B22" s="109" t="s">
        <v>76</v>
      </c>
      <c r="C22" s="110" t="s">
        <v>154</v>
      </c>
      <c r="D22" s="111" t="s">
        <v>163</v>
      </c>
      <c r="E22" s="119" t="s">
        <v>165</v>
      </c>
      <c r="F22" s="111" t="s">
        <v>155</v>
      </c>
      <c r="G22" s="111" t="s">
        <v>156</v>
      </c>
      <c r="H22" s="112" t="s">
        <v>17</v>
      </c>
      <c r="L22" s="107"/>
    </row>
    <row r="23" spans="2:12" s="120" customFormat="1" ht="39.75" customHeight="1" x14ac:dyDescent="0.3">
      <c r="B23" s="121" t="s">
        <v>162</v>
      </c>
      <c r="C23" s="122">
        <v>121067</v>
      </c>
      <c r="D23" s="122">
        <v>1300000</v>
      </c>
      <c r="E23" s="125">
        <v>130000</v>
      </c>
      <c r="F23" s="122">
        <v>4</v>
      </c>
      <c r="G23" s="122">
        <f t="shared" ref="G23:G26" si="0">E23*F23</f>
        <v>520000</v>
      </c>
      <c r="H23" s="126">
        <f t="shared" ref="H23:H26" si="1">G23</f>
        <v>520000</v>
      </c>
      <c r="L23" s="107"/>
    </row>
    <row r="24" spans="2:12" s="118" customFormat="1" ht="39.75" customHeight="1" x14ac:dyDescent="0.3">
      <c r="B24" s="121" t="s">
        <v>162</v>
      </c>
      <c r="C24" s="122">
        <v>121583</v>
      </c>
      <c r="D24" s="122">
        <v>1250000</v>
      </c>
      <c r="E24" s="125">
        <v>125000</v>
      </c>
      <c r="F24" s="122">
        <v>4</v>
      </c>
      <c r="G24" s="122">
        <f t="shared" si="0"/>
        <v>500000</v>
      </c>
      <c r="H24" s="126">
        <f t="shared" si="1"/>
        <v>500000</v>
      </c>
      <c r="L24" s="107"/>
    </row>
    <row r="25" spans="2:12" s="127" customFormat="1" ht="39.75" customHeight="1" x14ac:dyDescent="0.3">
      <c r="B25" s="121" t="s">
        <v>162</v>
      </c>
      <c r="C25" s="122">
        <v>122868</v>
      </c>
      <c r="D25" s="122">
        <v>2600000</v>
      </c>
      <c r="E25" s="125">
        <v>260000</v>
      </c>
      <c r="F25" s="122">
        <v>3</v>
      </c>
      <c r="G25" s="122">
        <f t="shared" si="0"/>
        <v>780000</v>
      </c>
      <c r="H25" s="126">
        <f t="shared" si="1"/>
        <v>780000</v>
      </c>
      <c r="L25" s="107"/>
    </row>
    <row r="26" spans="2:12" s="127" customFormat="1" ht="39.75" customHeight="1" x14ac:dyDescent="0.3">
      <c r="B26" s="121" t="s">
        <v>162</v>
      </c>
      <c r="C26" s="122">
        <v>123206</v>
      </c>
      <c r="D26" s="122">
        <v>1400000</v>
      </c>
      <c r="E26" s="125">
        <v>140000</v>
      </c>
      <c r="F26" s="122">
        <v>4</v>
      </c>
      <c r="G26" s="122">
        <f t="shared" si="0"/>
        <v>560000</v>
      </c>
      <c r="H26" s="126">
        <f t="shared" si="1"/>
        <v>560000</v>
      </c>
      <c r="L26" s="107"/>
    </row>
    <row r="27" spans="2:12" ht="13.8" thickBot="1" x14ac:dyDescent="0.3">
      <c r="B27" s="113"/>
      <c r="C27" s="116"/>
      <c r="D27" s="115"/>
      <c r="E27" s="117"/>
      <c r="F27" s="114"/>
      <c r="G27" s="123"/>
      <c r="H27" s="124">
        <f>SUM(H23:H26)</f>
        <v>2360000</v>
      </c>
      <c r="I27" s="108">
        <f>H27*40%</f>
        <v>944000</v>
      </c>
    </row>
    <row r="28" spans="2:12" ht="14.4" thickBot="1" x14ac:dyDescent="0.3">
      <c r="E28" s="220" t="s">
        <v>18</v>
      </c>
      <c r="F28" s="221"/>
      <c r="G28" s="222">
        <f>SUM(H27:H27)</f>
        <v>2360000</v>
      </c>
      <c r="H28" s="223"/>
    </row>
    <row r="29" spans="2:12" x14ac:dyDescent="0.25">
      <c r="B29" s="207" t="s">
        <v>90</v>
      </c>
      <c r="C29" s="208"/>
      <c r="D29" s="208"/>
      <c r="E29" s="208"/>
      <c r="F29" s="208"/>
      <c r="G29" s="208"/>
      <c r="H29" s="209"/>
    </row>
    <row r="30" spans="2:12" ht="13.2" customHeight="1" x14ac:dyDescent="0.25">
      <c r="B30" s="210"/>
      <c r="C30" s="211"/>
      <c r="D30" s="211"/>
      <c r="E30" s="211"/>
      <c r="F30" s="211"/>
      <c r="G30" s="211"/>
      <c r="H30" s="212"/>
    </row>
    <row r="31" spans="2:12" x14ac:dyDescent="0.25">
      <c r="B31" s="213"/>
      <c r="C31" s="214"/>
      <c r="D31" s="214"/>
      <c r="E31" s="214"/>
      <c r="F31" s="214"/>
      <c r="G31" s="214"/>
      <c r="H31" s="215"/>
    </row>
    <row r="32" spans="2:12" x14ac:dyDescent="0.25">
      <c r="B32" s="106"/>
      <c r="C32" s="106"/>
      <c r="D32" s="106"/>
      <c r="E32" s="106"/>
      <c r="F32" s="106"/>
      <c r="G32" s="106"/>
      <c r="H32" s="106"/>
    </row>
    <row r="33" spans="2:8" x14ac:dyDescent="0.25">
      <c r="B33" s="106"/>
      <c r="C33" s="106"/>
      <c r="D33" s="106"/>
      <c r="E33" s="106"/>
      <c r="F33" s="106"/>
      <c r="G33" s="106"/>
      <c r="H33" s="106"/>
    </row>
    <row r="34" spans="2:8" x14ac:dyDescent="0.25">
      <c r="B34" s="106"/>
      <c r="C34" s="106"/>
      <c r="D34" s="106"/>
      <c r="E34" s="106"/>
      <c r="F34" s="106"/>
      <c r="G34" s="106"/>
      <c r="H34" s="106"/>
    </row>
    <row r="35" spans="2:8" x14ac:dyDescent="0.25">
      <c r="B35" s="106"/>
      <c r="C35" s="216"/>
      <c r="D35" s="216"/>
      <c r="E35" s="216"/>
      <c r="F35" s="106"/>
      <c r="G35" s="106"/>
      <c r="H35" s="106"/>
    </row>
    <row r="37" spans="2:8" ht="15" customHeight="1" x14ac:dyDescent="0.25"/>
    <row r="38" spans="2:8" x14ac:dyDescent="0.25">
      <c r="C38" s="198"/>
      <c r="D38" s="202"/>
      <c r="E38" s="202"/>
    </row>
    <row r="39" spans="2:8" ht="57" customHeight="1" x14ac:dyDescent="0.25">
      <c r="D39" s="200"/>
      <c r="E39" s="201"/>
    </row>
    <row r="40" spans="2:8" ht="12.75" customHeight="1" x14ac:dyDescent="0.25">
      <c r="B40" s="104"/>
    </row>
    <row r="41" spans="2:8" ht="12.75" customHeight="1" x14ac:dyDescent="0.25"/>
    <row r="42" spans="2:8" ht="12.75" customHeight="1" x14ac:dyDescent="0.25"/>
    <row r="43" spans="2:8" ht="12.7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sheetData>
  <mergeCells count="19">
    <mergeCell ref="C38:E38"/>
    <mergeCell ref="D39:E39"/>
    <mergeCell ref="B29:H31"/>
    <mergeCell ref="C35:E35"/>
    <mergeCell ref="B21:H21"/>
    <mergeCell ref="E28:F28"/>
    <mergeCell ref="G28:H28"/>
    <mergeCell ref="B17:H18"/>
    <mergeCell ref="B1:H1"/>
    <mergeCell ref="C5:E5"/>
    <mergeCell ref="D6:E6"/>
    <mergeCell ref="D8:E8"/>
    <mergeCell ref="C9:E9"/>
    <mergeCell ref="D10:E10"/>
    <mergeCell ref="C11:E11"/>
    <mergeCell ref="B13:C13"/>
    <mergeCell ref="D13:G13"/>
    <mergeCell ref="C14:G14"/>
    <mergeCell ref="C15:G15"/>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a0b4f0e1d2e11dd491f25fb39fe2fabc">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0e54b7536a0eed93ec6b971a8ac1f950"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C71E8A-09D0-4E05-B8E0-12B786738104}"/>
</file>

<file path=customXml/itemProps2.xml><?xml version="1.0" encoding="utf-8"?>
<ds:datastoreItem xmlns:ds="http://schemas.openxmlformats.org/officeDocument/2006/customXml" ds:itemID="{1FA4BD43-E02F-4E9A-AB5D-86C44C06C44C}"/>
</file>

<file path=customXml/itemProps3.xml><?xml version="1.0" encoding="utf-8"?>
<ds:datastoreItem xmlns:ds="http://schemas.openxmlformats.org/officeDocument/2006/customXml" ds:itemID="{122AC4CE-872B-4E5F-B78C-680DF77932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User</cp:lastModifiedBy>
  <cp:lastPrinted>2023-01-02T13:47:00Z</cp:lastPrinted>
  <dcterms:created xsi:type="dcterms:W3CDTF">2016-12-12T19:06:44Z</dcterms:created>
  <dcterms:modified xsi:type="dcterms:W3CDTF">2025-12-09T22:19:07Z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