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7.xml" ContentType="application/vnd.ms-excel.person+xml"/>
  <Override PartName="/xl/persons/person8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4.xml" ContentType="application/vnd.ms-excel.person+xml"/>
  <Override PartName="/xl/persons/person10.xml" ContentType="application/vnd.ms-excel.person+xml"/>
  <Override PartName="/xl/persons/person0.xml" ContentType="application/vnd.ms-excel.person+xml"/>
  <Override PartName="/xl/persons/person1.xml" ContentType="application/vnd.ms-excel.person+xml"/>
  <Override PartName="/xl/persons/person11.xml" ContentType="application/vnd.ms-excel.person+xml"/>
  <Override PartName="/xl/persons/person9.xml" ContentType="application/vnd.ms-excel.person+xml"/>
  <Override PartName="/xl/persons/person12.xml" ContentType="application/vnd.ms-excel.person+xml"/>
  <Override PartName="/xl/persons/person5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afiansa-my.sharepoint.com/personal/lady_rodriguez_spagrupoinmobiliario_com/Documents/BACKUP LADY/DOCUMENTOS LADY/COMPRAS DE CARTERA/2023/PEREIRA/SU CASA INMOBILIARIA/"/>
    </mc:Choice>
  </mc:AlternateContent>
  <xr:revisionPtr revIDLastSave="699" documentId="8_{512F1CD7-D048-4367-960A-4CB2E7F7B0F4}" xr6:coauthVersionLast="47" xr6:coauthVersionMax="47" xr10:uidLastSave="{84C6468E-5DE4-4C12-A2F8-25285E0C9634}"/>
  <bookViews>
    <workbookView xWindow="-120" yWindow="-120" windowWidth="20730" windowHeight="11160" xr2:uid="{B7AA06A0-A6CC-46D1-B69C-8A2D95F1D212}"/>
  </bookViews>
  <sheets>
    <sheet name="MATRIZ" sheetId="1" r:id="rId1"/>
    <sheet name="NO INGRESAN" sheetId="4" r:id="rId2"/>
    <sheet name="DEPOSITOS" sheetId="5" r:id="rId3"/>
    <sheet name="LIQUIDACION" sheetId="3" r:id="rId4"/>
  </sheets>
  <definedNames>
    <definedName name="_xlnm._FilterDatabase" localSheetId="0" hidden="1">MATRIZ!$A$1:$IV$90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AS6" i="1" l="1"/>
  <c r="AT6" i="1" s="1"/>
  <c r="AS7" i="1"/>
  <c r="AT7" i="1" s="1"/>
  <c r="AS8" i="1"/>
  <c r="AT8" i="1" s="1"/>
  <c r="AS9" i="1"/>
  <c r="AT9" i="1" s="1"/>
  <c r="AS2" i="1"/>
  <c r="AT2" i="1" s="1"/>
  <c r="AS3" i="1"/>
  <c r="AT3" i="1" s="1"/>
  <c r="AS10" i="1"/>
  <c r="AT10" i="1" s="1"/>
  <c r="AS11" i="1"/>
  <c r="AT11" i="1" s="1"/>
  <c r="AS12" i="1"/>
  <c r="AT12" i="1" s="1"/>
  <c r="AS13" i="1"/>
  <c r="AT13" i="1" s="1"/>
  <c r="AS14" i="1"/>
  <c r="AT14" i="1" s="1"/>
  <c r="AS4" i="1"/>
  <c r="AT4" i="1" s="1"/>
  <c r="AS15" i="1"/>
  <c r="AT15" i="1" s="1"/>
  <c r="AS16" i="1"/>
  <c r="AT16" i="1" s="1"/>
  <c r="AS17" i="1"/>
  <c r="AT17" i="1" s="1"/>
  <c r="AS24" i="1"/>
  <c r="AT24" i="1" s="1"/>
  <c r="AS25" i="1"/>
  <c r="AT25" i="1" s="1"/>
  <c r="AS26" i="1"/>
  <c r="AT26" i="1" s="1"/>
  <c r="AS27" i="1"/>
  <c r="AT27" i="1" s="1"/>
  <c r="AS18" i="1"/>
  <c r="AT18" i="1" s="1"/>
  <c r="AS28" i="1"/>
  <c r="AT28" i="1" s="1"/>
  <c r="AS29" i="1"/>
  <c r="AT29" i="1" s="1"/>
  <c r="AS30" i="1"/>
  <c r="AT30" i="1" s="1"/>
  <c r="AS31" i="1"/>
  <c r="AT31" i="1" s="1"/>
  <c r="AS32" i="1"/>
  <c r="AT32" i="1" s="1"/>
  <c r="AS33" i="1"/>
  <c r="AT33" i="1" s="1"/>
  <c r="AS34" i="1"/>
  <c r="AT34" i="1" s="1"/>
  <c r="AS35" i="1"/>
  <c r="AT35" i="1" s="1"/>
  <c r="AS36" i="1"/>
  <c r="AT36" i="1" s="1"/>
  <c r="AS37" i="1"/>
  <c r="AT37" i="1" s="1"/>
  <c r="AS38" i="1"/>
  <c r="AT38" i="1" s="1"/>
  <c r="AS39" i="1"/>
  <c r="AT39" i="1" s="1"/>
  <c r="AS40" i="1"/>
  <c r="AT40" i="1" s="1"/>
  <c r="AS41" i="1"/>
  <c r="AT41" i="1" s="1"/>
  <c r="AS42" i="1"/>
  <c r="AT42" i="1" s="1"/>
  <c r="AS43" i="1"/>
  <c r="AT43" i="1" s="1"/>
  <c r="AS44" i="1"/>
  <c r="AT44" i="1" s="1"/>
  <c r="AS45" i="1"/>
  <c r="AT45" i="1" s="1"/>
  <c r="AS46" i="1"/>
  <c r="AT46" i="1" s="1"/>
  <c r="AS47" i="1"/>
  <c r="AT47" i="1" s="1"/>
  <c r="AS48" i="1"/>
  <c r="AT48" i="1" s="1"/>
  <c r="AS19" i="1"/>
  <c r="AT19" i="1" s="1"/>
  <c r="AS49" i="1"/>
  <c r="AT49" i="1" s="1"/>
  <c r="AS50" i="1"/>
  <c r="AT50" i="1" s="1"/>
  <c r="AS51" i="1"/>
  <c r="AT51" i="1" s="1"/>
  <c r="AS52" i="1"/>
  <c r="AT52" i="1" s="1"/>
  <c r="AS53" i="1"/>
  <c r="AT53" i="1" s="1"/>
  <c r="AS54" i="1"/>
  <c r="AT54" i="1" s="1"/>
  <c r="AS55" i="1"/>
  <c r="AT55" i="1" s="1"/>
  <c r="AS56" i="1"/>
  <c r="AT56" i="1" s="1"/>
  <c r="AS57" i="1"/>
  <c r="AT57" i="1" s="1"/>
  <c r="AS58" i="1"/>
  <c r="AT58" i="1" s="1"/>
  <c r="AS20" i="1"/>
  <c r="AT20" i="1" s="1"/>
  <c r="AS59" i="1"/>
  <c r="AT59" i="1" s="1"/>
  <c r="AS60" i="1"/>
  <c r="AT60" i="1" s="1"/>
  <c r="AS61" i="1"/>
  <c r="AT61" i="1" s="1"/>
  <c r="AS62" i="1"/>
  <c r="AT62" i="1" s="1"/>
  <c r="AS63" i="1"/>
  <c r="AT63" i="1" s="1"/>
  <c r="AS64" i="1"/>
  <c r="AT64" i="1" s="1"/>
  <c r="AS65" i="1"/>
  <c r="AT65" i="1" s="1"/>
  <c r="AS66" i="1"/>
  <c r="AS67" i="1"/>
  <c r="AT67" i="1" s="1"/>
  <c r="AS68" i="1"/>
  <c r="AT68" i="1" s="1"/>
  <c r="AS69" i="1"/>
  <c r="AT69" i="1" s="1"/>
  <c r="AS21" i="1"/>
  <c r="AT21" i="1" s="1"/>
  <c r="AS70" i="1"/>
  <c r="AT70" i="1" s="1"/>
  <c r="AS71" i="1"/>
  <c r="AT71" i="1" s="1"/>
  <c r="AS72" i="1"/>
  <c r="AT72" i="1" s="1"/>
  <c r="AS73" i="1"/>
  <c r="AT73" i="1" s="1"/>
  <c r="AS74" i="1"/>
  <c r="AT74" i="1" s="1"/>
  <c r="AS75" i="1"/>
  <c r="AT75" i="1" s="1"/>
  <c r="AS76" i="1"/>
  <c r="AT76" i="1" s="1"/>
  <c r="AS77" i="1"/>
  <c r="AT77" i="1" s="1"/>
  <c r="AS78" i="1"/>
  <c r="AT78" i="1" s="1"/>
  <c r="AS79" i="1"/>
  <c r="AT79" i="1" s="1"/>
  <c r="AS80" i="1"/>
  <c r="AT80" i="1" s="1"/>
  <c r="AS81" i="1"/>
  <c r="AT81" i="1" s="1"/>
  <c r="AS82" i="1"/>
  <c r="AT82" i="1" s="1"/>
  <c r="AS83" i="1"/>
  <c r="AT83" i="1" s="1"/>
  <c r="AS84" i="1"/>
  <c r="AT84" i="1" s="1"/>
  <c r="AS22" i="1"/>
  <c r="AT22" i="1" s="1"/>
  <c r="AS85" i="1"/>
  <c r="AT85" i="1" s="1"/>
  <c r="AS86" i="1"/>
  <c r="AT86" i="1" s="1"/>
  <c r="AS87" i="1"/>
  <c r="AT87" i="1" s="1"/>
  <c r="AS88" i="1"/>
  <c r="AT88" i="1" s="1"/>
  <c r="AS89" i="1"/>
  <c r="AT89" i="1" s="1"/>
  <c r="AS23" i="1"/>
  <c r="AT23" i="1" s="1"/>
  <c r="AS5" i="1"/>
  <c r="AT5" i="1" s="1"/>
  <c r="AR6" i="1"/>
  <c r="AR7" i="1"/>
  <c r="AR8" i="1"/>
  <c r="AR9" i="1"/>
  <c r="AR2" i="1"/>
  <c r="AR3" i="1"/>
  <c r="AR10" i="1"/>
  <c r="AR11" i="1"/>
  <c r="AR12" i="1"/>
  <c r="AR13" i="1"/>
  <c r="AR14" i="1"/>
  <c r="AR4" i="1"/>
  <c r="AR15" i="1"/>
  <c r="AR16" i="1"/>
  <c r="AR17" i="1"/>
  <c r="AR24" i="1"/>
  <c r="AR25" i="1"/>
  <c r="AR26" i="1"/>
  <c r="AR27" i="1"/>
  <c r="AR18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19" i="1"/>
  <c r="AR49" i="1"/>
  <c r="AR50" i="1"/>
  <c r="AR51" i="1"/>
  <c r="AR52" i="1"/>
  <c r="AR53" i="1"/>
  <c r="AR54" i="1"/>
  <c r="AR55" i="1"/>
  <c r="AR56" i="1"/>
  <c r="AR57" i="1"/>
  <c r="AR58" i="1"/>
  <c r="AR20" i="1"/>
  <c r="AR59" i="1"/>
  <c r="AR60" i="1"/>
  <c r="AR61" i="1"/>
  <c r="AR62" i="1"/>
  <c r="AR63" i="1"/>
  <c r="AR64" i="1"/>
  <c r="AR65" i="1"/>
  <c r="AR67" i="1"/>
  <c r="AR68" i="1"/>
  <c r="AR69" i="1"/>
  <c r="AR21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22" i="1"/>
  <c r="AR85" i="1"/>
  <c r="AR86" i="1"/>
  <c r="AR87" i="1"/>
  <c r="AR88" i="1"/>
  <c r="AR89" i="1"/>
  <c r="AR23" i="1"/>
  <c r="AR5" i="1"/>
  <c r="B16" i="3" l="1"/>
  <c r="D80" i="5"/>
  <c r="E7" i="3"/>
  <c r="E10" i="3" s="1"/>
  <c r="E12" i="3" s="1"/>
  <c r="AN52" i="1" l="1"/>
  <c r="AP66" i="1" l="1"/>
  <c r="AN66" i="1"/>
  <c r="AI66" i="1"/>
  <c r="AT66" i="1" l="1"/>
  <c r="AR66" i="1"/>
  <c r="AI90" i="1"/>
  <c r="B3" i="3" s="1"/>
  <c r="AR9" i="4" l="1"/>
  <c r="AS9" i="4" s="1"/>
  <c r="AQ9" i="4"/>
  <c r="AO9" i="4"/>
  <c r="AM9" i="4"/>
  <c r="AP18" i="1" l="1"/>
  <c r="AN18" i="1"/>
  <c r="AQ8" i="4" l="1"/>
  <c r="AR8" i="4" s="1"/>
  <c r="AP8" i="4"/>
  <c r="AN8" i="4"/>
  <c r="AL8" i="4"/>
  <c r="AQ7" i="4" l="1"/>
  <c r="AR7" i="4" s="1"/>
  <c r="AP7" i="4"/>
  <c r="AN7" i="4"/>
  <c r="AL7" i="4"/>
  <c r="AP87" i="1"/>
  <c r="AN87" i="1"/>
  <c r="AQ6" i="4" l="1"/>
  <c r="AR6" i="4" s="1"/>
  <c r="AP6" i="4"/>
  <c r="AN6" i="4"/>
  <c r="AL6" i="4"/>
  <c r="AP31" i="1" l="1"/>
  <c r="AN31" i="1"/>
  <c r="AN16" i="1"/>
  <c r="AN35" i="1"/>
  <c r="AN41" i="1"/>
  <c r="AN40" i="1"/>
  <c r="AP26" i="1"/>
  <c r="AN26" i="1"/>
  <c r="AP25" i="1"/>
  <c r="AN25" i="1"/>
  <c r="AP30" i="1"/>
  <c r="AN30" i="1"/>
  <c r="AP24" i="1"/>
  <c r="AN24" i="1"/>
  <c r="AP27" i="1"/>
  <c r="AN27" i="1"/>
  <c r="AR5" i="4" l="1"/>
  <c r="AS5" i="4" s="1"/>
  <c r="AQ5" i="4"/>
  <c r="AO5" i="4"/>
  <c r="AM5" i="4"/>
  <c r="AP36" i="1"/>
  <c r="AN36" i="1"/>
  <c r="B19" i="3" l="1"/>
  <c r="AS4" i="4" l="1"/>
  <c r="AQ4" i="4"/>
  <c r="AO4" i="4"/>
  <c r="AM4" i="4"/>
  <c r="AS3" i="4"/>
  <c r="AQ3" i="4"/>
  <c r="AO3" i="4"/>
  <c r="AM3" i="4"/>
  <c r="AS2" i="4"/>
  <c r="AQ2" i="4"/>
  <c r="AO2" i="4"/>
  <c r="AM2" i="4"/>
  <c r="AP55" i="1" l="1"/>
  <c r="AN55" i="1"/>
  <c r="AP85" i="1"/>
  <c r="AN85" i="1"/>
  <c r="AP22" i="1"/>
  <c r="AN22" i="1"/>
  <c r="AP10" i="1"/>
  <c r="AN10" i="1"/>
  <c r="AD71" i="1" l="1"/>
  <c r="AN42" i="1"/>
  <c r="AP68" i="1"/>
  <c r="AP12" i="1"/>
  <c r="AP39" i="1"/>
  <c r="AP37" i="1"/>
  <c r="AP38" i="1"/>
  <c r="AP34" i="1"/>
  <c r="AP82" i="1"/>
  <c r="AP72" i="1"/>
  <c r="AP73" i="1"/>
  <c r="AP42" i="1"/>
  <c r="AP44" i="1"/>
  <c r="AP74" i="1"/>
  <c r="AP43" i="1"/>
  <c r="AP69" i="1"/>
  <c r="AP75" i="1"/>
  <c r="AP11" i="1"/>
  <c r="AP46" i="1"/>
  <c r="AP49" i="1"/>
  <c r="AP45" i="1"/>
  <c r="AP50" i="1"/>
  <c r="AP48" i="1"/>
  <c r="AP19" i="1"/>
  <c r="AP47" i="1"/>
  <c r="AP29" i="1"/>
  <c r="AP28" i="1"/>
  <c r="AP76" i="1"/>
  <c r="AP7" i="1"/>
  <c r="AP14" i="1"/>
  <c r="AP4" i="1"/>
  <c r="AP13" i="1"/>
  <c r="AP71" i="1"/>
  <c r="AP17" i="1"/>
  <c r="AP2" i="1"/>
  <c r="AP3" i="1"/>
  <c r="AP5" i="1"/>
  <c r="AP6" i="1"/>
  <c r="AP15" i="1"/>
  <c r="AP77" i="1"/>
  <c r="AP8" i="1"/>
  <c r="AP9" i="1"/>
  <c r="AP78" i="1"/>
  <c r="AP79" i="1"/>
  <c r="AP56" i="1"/>
  <c r="AP57" i="1"/>
  <c r="AP65" i="1"/>
  <c r="AP58" i="1"/>
  <c r="AP20" i="1"/>
  <c r="AP63" i="1"/>
  <c r="AP59" i="1"/>
  <c r="AP60" i="1"/>
  <c r="AP54" i="1"/>
  <c r="AP21" i="1"/>
  <c r="AP61" i="1"/>
  <c r="AP53" i="1"/>
  <c r="AP64" i="1"/>
  <c r="AP51" i="1"/>
  <c r="AP32" i="1"/>
  <c r="AP80" i="1"/>
  <c r="AP81" i="1"/>
  <c r="AP70" i="1"/>
  <c r="AP86" i="1"/>
  <c r="AP62" i="1"/>
  <c r="AN51" i="1"/>
  <c r="AN63" i="1"/>
  <c r="AD53" i="1"/>
  <c r="AD61" i="1"/>
  <c r="AD21" i="1"/>
  <c r="AN60" i="1"/>
  <c r="AN59" i="1"/>
  <c r="AD58" i="1"/>
  <c r="AN65" i="1"/>
  <c r="AN57" i="1"/>
  <c r="AN56" i="1"/>
  <c r="AN9" i="1"/>
  <c r="AN8" i="1"/>
  <c r="AN15" i="1"/>
  <c r="AN3" i="1"/>
  <c r="AN2" i="1"/>
  <c r="AN17" i="1"/>
  <c r="AN13" i="1"/>
  <c r="AP88" i="1"/>
  <c r="AP84" i="1"/>
  <c r="AP89" i="1"/>
  <c r="AP23" i="1"/>
  <c r="AP83" i="1"/>
  <c r="AN20" i="1"/>
  <c r="AN64" i="1"/>
  <c r="AN32" i="1"/>
  <c r="AN80" i="1"/>
  <c r="AN81" i="1"/>
  <c r="AN70" i="1"/>
  <c r="AN86" i="1"/>
  <c r="AN62" i="1"/>
  <c r="AN88" i="1"/>
  <c r="AN84" i="1"/>
  <c r="AN89" i="1"/>
  <c r="AN23" i="1"/>
  <c r="AN83" i="1"/>
  <c r="AN14" i="1"/>
  <c r="AN7" i="1"/>
  <c r="AN28" i="1"/>
  <c r="AN47" i="1"/>
  <c r="AN19" i="1"/>
  <c r="AN45" i="1"/>
  <c r="AN75" i="1"/>
  <c r="AN69" i="1"/>
  <c r="AN50" i="1"/>
  <c r="AN43" i="1"/>
  <c r="AN74" i="1"/>
  <c r="AN44" i="1"/>
  <c r="AN73" i="1"/>
  <c r="AN72" i="1"/>
  <c r="AN82" i="1"/>
  <c r="AN38" i="1"/>
  <c r="AN12" i="1"/>
  <c r="AP33" i="1"/>
  <c r="AN33" i="1"/>
  <c r="AN58" i="1" l="1"/>
  <c r="AN71" i="1"/>
  <c r="AN53" i="1"/>
  <c r="AN61" i="1"/>
  <c r="AN21" i="1"/>
  <c r="AN54" i="1"/>
  <c r="AN29" i="1"/>
  <c r="AN5" i="1"/>
  <c r="AN76" i="1"/>
  <c r="AN34" i="1"/>
  <c r="AN39" i="1"/>
  <c r="AN79" i="1"/>
  <c r="AN78" i="1"/>
  <c r="AN77" i="1"/>
  <c r="AN6" i="1"/>
  <c r="AN4" i="1"/>
  <c r="AN46" i="1"/>
  <c r="AN48" i="1"/>
  <c r="AN11" i="1"/>
  <c r="AN49" i="1"/>
  <c r="AN37" i="1"/>
  <c r="AN68" i="1"/>
  <c r="AT90" i="1" l="1"/>
  <c r="B4" i="3" s="1"/>
  <c r="B5" i="3" s="1"/>
  <c r="B7" i="3" s="1"/>
  <c r="F3" i="3" l="1"/>
  <c r="B9" i="3"/>
</calcChain>
</file>

<file path=xl/sharedStrings.xml><?xml version="1.0" encoding="utf-8"?>
<sst xmlns="http://schemas.openxmlformats.org/spreadsheetml/2006/main" count="5514" uniqueCount="1246">
  <si>
    <t>INM CEDENTE</t>
  </si>
  <si>
    <t>INM SPA</t>
  </si>
  <si>
    <t>CTO SPA</t>
  </si>
  <si>
    <t>OBSERVACIONES</t>
  </si>
  <si>
    <t>PAZ Y SALVO ADMIN</t>
  </si>
  <si>
    <t>PAZ Y SALVO PP</t>
  </si>
  <si>
    <t>ASEGURABLE</t>
  </si>
  <si>
    <t xml:space="preserve">tipo de inmueble </t>
  </si>
  <si>
    <t>CLAUSULA CESION CTO ADMIN</t>
  </si>
  <si>
    <t>CLAUSULA CESION CTO ARR</t>
  </si>
  <si>
    <t>TIPO DE BLOQUEO</t>
  </si>
  <si>
    <t>CEDULA O NIT</t>
  </si>
  <si>
    <t>ARRENDATARIO</t>
  </si>
  <si>
    <t>CANON</t>
  </si>
  <si>
    <t>TOTAL COMISION SPA</t>
  </si>
  <si>
    <t>VALOR GASTOS BANCARIOS</t>
  </si>
  <si>
    <t>POLIZA DE SERVICIOS PUBLICOS SI / NO</t>
  </si>
  <si>
    <t>VALOR CUPON</t>
  </si>
  <si>
    <t>DESTINACION</t>
  </si>
  <si>
    <t>DIRECCION INMUEBLE</t>
  </si>
  <si>
    <t>CIUDAD INMUEBLE</t>
  </si>
  <si>
    <t>CODIGO POSTAL ARRENDATARIO</t>
  </si>
  <si>
    <t>BARRIO</t>
  </si>
  <si>
    <t>ESTRATO</t>
  </si>
  <si>
    <t>MATRICULA INMOBILIARIA</t>
  </si>
  <si>
    <t>E-MAIL
ARRENDATARIO</t>
  </si>
  <si>
    <t>TELEFONOS ARRENDATARIOS</t>
  </si>
  <si>
    <t>CELULAR ARRENDATARIOS</t>
  </si>
  <si>
    <t>DIRECCION CORRESPONDENCIA ARRENDATARIO</t>
  </si>
  <si>
    <t>CIUDAD CORRESPONDENCIA ARRENDATARIO</t>
  </si>
  <si>
    <t>tipo_clasificacion</t>
  </si>
  <si>
    <t>VIGENCIA DEL CONTRATO</t>
  </si>
  <si>
    <t>FECHA INICIO CONTRATO</t>
  </si>
  <si>
    <t>FECHA FINAL CONTRATO</t>
  </si>
  <si>
    <t>FECHA DE CESION</t>
  </si>
  <si>
    <t>CEDULA O NIT 1</t>
  </si>
  <si>
    <t>NOMBRE 1er DEDUOR SOLIDARIO</t>
  </si>
  <si>
    <t>CODIGO POSTAL DEUDOR 1</t>
  </si>
  <si>
    <t>DIRECCION</t>
  </si>
  <si>
    <t xml:space="preserve">CIUDAD </t>
  </si>
  <si>
    <t>CELULAR</t>
  </si>
  <si>
    <t>TELEFONOS</t>
  </si>
  <si>
    <t>EMAIL</t>
  </si>
  <si>
    <t>CEDULA O NIT 2</t>
  </si>
  <si>
    <t>NOMBRE 2doDEDUOR SOLIDARIO</t>
  </si>
  <si>
    <t>CODIGO POSTAL DEUDOR 2</t>
  </si>
  <si>
    <t>CEDULA O NIT 3</t>
  </si>
  <si>
    <t>NOMBRE 3er DEDUOR SOLIDARIO</t>
  </si>
  <si>
    <t>CODIGO POSTAL DEUDOR 3</t>
  </si>
  <si>
    <t>CIUDAD</t>
  </si>
  <si>
    <t>CEDULA O NIT 4</t>
  </si>
  <si>
    <t>CODIGO POSTAL DEUDOR 4</t>
  </si>
  <si>
    <t>CEDULA O NIT PROPIETARIO</t>
  </si>
  <si>
    <t>PROPIETARIO</t>
  </si>
  <si>
    <t>PARTICIPACION</t>
  </si>
  <si>
    <t>DIRECCION CORRESPONDENCIA</t>
  </si>
  <si>
    <t>TELEFONO FIJO</t>
  </si>
  <si>
    <t>CELULAR 2</t>
  </si>
  <si>
    <t>REGIMEN TRIBUTARIO PROPIETARIO</t>
  </si>
  <si>
    <t>CIUDAD DE RESIDENCIA PROPIETARIO</t>
  </si>
  <si>
    <t>CODIGO POSTAL PROPIETARIO</t>
  </si>
  <si>
    <t>BENEFICIARIO DE GIRO</t>
  </si>
  <si>
    <t>CEDULA BENEFICARIO GIRO</t>
  </si>
  <si>
    <t>BANCO</t>
  </si>
  <si>
    <t>TIPO DE CUENTA</t>
  </si>
  <si>
    <t>No DE CUENTA</t>
  </si>
  <si>
    <t>DIA DE PAGO</t>
  </si>
  <si>
    <t>CEDULA COPROPIETARIO 1</t>
  </si>
  <si>
    <t xml:space="preserve">COPROPIETARIO 1 </t>
  </si>
  <si>
    <t>PARTICIPACIÓN COP 1</t>
  </si>
  <si>
    <t>DIRECCION DE CORRESPONDENCIA COP 1</t>
  </si>
  <si>
    <t>CELULAR COP 1</t>
  </si>
  <si>
    <t>E-MAIL COP 1</t>
  </si>
  <si>
    <t>REGIMEN TRIBUTARIO COP 1</t>
  </si>
  <si>
    <t>CIUDAD DE RESIDENCIA PROPIETARIO COP 1</t>
  </si>
  <si>
    <t>CODIGO POSTAL COP 1</t>
  </si>
  <si>
    <t>BENEFICIARIO DE GIRO COP 1</t>
  </si>
  <si>
    <t>CEDULA BENEFICARIO GIRO COP 1</t>
  </si>
  <si>
    <t>BANCO COP 1</t>
  </si>
  <si>
    <t>TIPO DE CUENTA COP 1</t>
  </si>
  <si>
    <t>No DE CUENTA COP 1</t>
  </si>
  <si>
    <t>CEDULA COPROPIETARIO 2</t>
  </si>
  <si>
    <t xml:space="preserve">COPROPIETARIO 2 </t>
  </si>
  <si>
    <t>PARTICIPACIÓN COP 2</t>
  </si>
  <si>
    <t>DIRECCION DE CORRESPONDENCIA COP 2</t>
  </si>
  <si>
    <t>CELULAR COP 2</t>
  </si>
  <si>
    <t>E-MAIL COP 2</t>
  </si>
  <si>
    <t>REGIMEN TRIBUTARIO COP 2</t>
  </si>
  <si>
    <t>CIUDAD DE RESIDENCIA PROPIETARIO COP 2</t>
  </si>
  <si>
    <t>CODIGO POSTAL COP 2</t>
  </si>
  <si>
    <t>BENEFICIARIO DE GIRO COP 2</t>
  </si>
  <si>
    <t>CEDULA BENEFICARIO GIRO COP 2</t>
  </si>
  <si>
    <t>BANCO COP 2</t>
  </si>
  <si>
    <t>TIPO DE CUENTA COP 2</t>
  </si>
  <si>
    <t>No DE CUENTA COP 2</t>
  </si>
  <si>
    <t>CEDULA COPROPIETARIO 3</t>
  </si>
  <si>
    <t xml:space="preserve">COPROPIETARIO 3 </t>
  </si>
  <si>
    <t>PARTICIPACIÓN COP 3</t>
  </si>
  <si>
    <t>DIRECCION DE CORRESPONDENCIA COP 3</t>
  </si>
  <si>
    <t>CELULAR COP 3</t>
  </si>
  <si>
    <t>E-MAIL COP 3</t>
  </si>
  <si>
    <t>REGIMEN TRIBUTARIO COP 3</t>
  </si>
  <si>
    <t>CIUDAD DE RESIDENCIA PROPIETARIO COP 3</t>
  </si>
  <si>
    <t>CODIGO POSTAL COP 3</t>
  </si>
  <si>
    <t>BENEFICIARIO DE GIRO COP 3</t>
  </si>
  <si>
    <t>CEDULA BENEFICARIO GIRO COP 3</t>
  </si>
  <si>
    <t>BANCO COP 3</t>
  </si>
  <si>
    <t>TIPO DE CUENTA COP 3</t>
  </si>
  <si>
    <t>No DE CUENTA COP 3</t>
  </si>
  <si>
    <t>CEDULA COPROPIETARIO 4</t>
  </si>
  <si>
    <t xml:space="preserve">COPROPIETARIO 4 </t>
  </si>
  <si>
    <t>PARTICIPACIÓN COP 4</t>
  </si>
  <si>
    <t>DIRECCION DE CORRESPONDENCIA COP 4</t>
  </si>
  <si>
    <t>CELULAR COP 4</t>
  </si>
  <si>
    <t>E-MAIL COP 4</t>
  </si>
  <si>
    <t>REGIMEN TRIBUTARIO COP 4</t>
  </si>
  <si>
    <t>CIUDAD DE RESIDENCIA PROPIETARIO COP 4</t>
  </si>
  <si>
    <t>CODIGO POSTAL COP 4</t>
  </si>
  <si>
    <t>BENEFICIARIO DE GIRO COP 4</t>
  </si>
  <si>
    <t>CEDULA BENEFICARIO GIRO COP 4</t>
  </si>
  <si>
    <t>BANCO COP 4</t>
  </si>
  <si>
    <t>TIPO DE CUENTA COP 4</t>
  </si>
  <si>
    <t>No DE CUENTA COP 4</t>
  </si>
  <si>
    <t>NOMBRE DE UNIDAD O CONJUNTO RESIDENCIAL</t>
  </si>
  <si>
    <t>NOMBRE ADMINISTRADOR</t>
  </si>
  <si>
    <t>FORMA DE PAGO
 (TRANS - CHEQUE)</t>
  </si>
  <si>
    <t>No DE CUETNA</t>
  </si>
  <si>
    <t xml:space="preserve">quien paga la admon </t>
  </si>
  <si>
    <t>CONTRATO ARRENDAMIENTO VERIFICAR QUE SEA ORIGINAL</t>
  </si>
  <si>
    <t>ESTADO DE DETERIORO</t>
  </si>
  <si>
    <t xml:space="preserve"> FIRMAS DEL ARRENDATARIO Y /O DEUDOR SOLIDARIO,</t>
  </si>
  <si>
    <t>FIRMA DEL ARRENDADOR</t>
  </si>
  <si>
    <t>LINDEROS</t>
  </si>
  <si>
    <t>CLAUSULA ABANDONO</t>
  </si>
  <si>
    <t>CLAUSULA PENAL</t>
  </si>
  <si>
    <t>CLAUSULA DE ADMINISTRACION ( QUE ESPECIFIQUE QUIEN ES EL RESPONSABLE DEL PAGO)</t>
  </si>
  <si>
    <t>CLAUSULA DE SANCIONES PENALES</t>
  </si>
  <si>
    <t>PODER DEL ARRENDATARIO Y/O DEUDOR SOLIDARIO SI ACTUA CON APODERADO</t>
  </si>
  <si>
    <t>CADENA DE ENDOSOS</t>
  </si>
  <si>
    <t>CERT DE CAMARA EN CASO DE SER PERSONA JURIDICA</t>
  </si>
  <si>
    <t>ACTA DE ENTREGA</t>
  </si>
  <si>
    <t>INVENTARIO</t>
  </si>
  <si>
    <t>COPIA CEDULA DEL ARRENDATARIO</t>
  </si>
  <si>
    <t>RUT</t>
  </si>
  <si>
    <t>FORMULARIO ASEGURADORA(ARRENDATARIO)</t>
  </si>
  <si>
    <t>FORMULARIO ASEGURADORA(DEUDOR SOLIDARIO)</t>
  </si>
  <si>
    <t>VALOR AMPARO INTEGRAL</t>
  </si>
  <si>
    <t>COPIA CC DEUDOR 1</t>
  </si>
  <si>
    <t>COPIA CC DEUDOR 2</t>
  </si>
  <si>
    <t>COPIA CC DEUDOR 3</t>
  </si>
  <si>
    <t>COPIA CC DEUDOR 4</t>
  </si>
  <si>
    <t>CONTRATO MANDATO VERIFICAR QUE SEA ORIGINAL</t>
  </si>
  <si>
    <t>FIRMA PROPIETARIO Y ARRENDADOR</t>
  </si>
  <si>
    <t>PODER DEL PROPIETARIO SI ACTUA CON APODERADO</t>
  </si>
  <si>
    <t>FOTOCOPIA CEDULA PROPIETARIO</t>
  </si>
  <si>
    <t>CERTIFICADO DE TRADICION</t>
  </si>
  <si>
    <t>CERT DE CAMARA ( PERSONA JURIDICA)</t>
  </si>
  <si>
    <t>NOTAS</t>
  </si>
  <si>
    <t>RESULTADO AFFI</t>
  </si>
  <si>
    <t>MOTIVO NEGACION</t>
  </si>
  <si>
    <t>SUBSANACION</t>
  </si>
  <si>
    <t xml:space="preserve">FACTURACION </t>
  </si>
  <si>
    <t xml:space="preserve">RECAUDO </t>
  </si>
  <si>
    <t>PAGO PP</t>
  </si>
  <si>
    <t>ASEGURADORA ANTERIOR</t>
  </si>
  <si>
    <t>AFIANZADORA SPA</t>
  </si>
  <si>
    <t>No ASEGURABLE AFFI</t>
  </si>
  <si>
    <t>MES INGRESO A SPA</t>
  </si>
  <si>
    <t>FECHA POSIBLE DESOCUPACION</t>
  </si>
  <si>
    <t>MES DESOCUPACION</t>
  </si>
  <si>
    <t xml:space="preserve"> IVA DEL 19% </t>
  </si>
  <si>
    <t xml:space="preserve"> ADMON </t>
  </si>
  <si>
    <t xml:space="preserve"> RETEFUENTE </t>
  </si>
  <si>
    <t xml:space="preserve"> RETEICA </t>
  </si>
  <si>
    <t xml:space="preserve"> TOTAL CANON + ADMON </t>
  </si>
  <si>
    <t xml:space="preserve"> ADMIN INCLUIDA EN VALOR DE CANON SI/NO</t>
  </si>
  <si>
    <t xml:space="preserve"> INCREMENTO CONVENIDO </t>
  </si>
  <si>
    <t>% COMISION CANON CEDENTE</t>
  </si>
  <si>
    <t>RETENCION POR COMISION PP</t>
  </si>
  <si>
    <t xml:space="preserve"> VALOR COMISION CANON CEDENTE </t>
  </si>
  <si>
    <t>%COMISION ADMIN CEDENTE</t>
  </si>
  <si>
    <t xml:space="preserve"> VALOR COMISION ADMIN CEDENTE </t>
  </si>
  <si>
    <t>% SEGURO SIN IVA CEDENTE</t>
  </si>
  <si>
    <t>VALOR SEGURO CEDENTE</t>
  </si>
  <si>
    <t>% COMISION SPA</t>
  </si>
  <si>
    <t>NOMBRE 4er DEDUOR SOLIDARIO</t>
  </si>
  <si>
    <t>APELLIDOS DEUDOR 4</t>
  </si>
  <si>
    <t>NOMBRES DEUDOR 4</t>
  </si>
  <si>
    <t>FORMA DE PAGO
(TRANS - CHEQUE)</t>
  </si>
  <si>
    <t>FORMA DE PAGO
(TRANS - CHEQUE) COP 1</t>
  </si>
  <si>
    <t>NIT ADMON</t>
  </si>
  <si>
    <t>CLAUSULA REPORTE CENTRALES DE RIESGO - AUTORIZACION</t>
  </si>
  <si>
    <t>REFERENCIA CATASTRAL - CHIP (BOGOTA)</t>
  </si>
  <si>
    <t>FECHA DE CAUSACION</t>
  </si>
  <si>
    <t>FORMA DE PAGO
(TRANS - CHEQUE) COP 2</t>
  </si>
  <si>
    <t>FORMA DE PAGO
(TRANS - CHEQUE) COP 3</t>
  </si>
  <si>
    <t>FORMA DE PAGO
(TRANS - CHEQUE) COP 4</t>
  </si>
  <si>
    <t>TIPO DE DOCUMENTO ARRENDATARIO</t>
  </si>
  <si>
    <t>TIPO DE DOCUMENTO PROPIETARIO</t>
  </si>
  <si>
    <t>TIPO DE DOCUMENTO COPROPIETARIO 1</t>
  </si>
  <si>
    <t>TIPO DE DOCUMENTO COPROPIETARIO 2</t>
  </si>
  <si>
    <t>TIPO DE DOCUMENTO COPROPIETARIO 3</t>
  </si>
  <si>
    <t>TIPO DE DOCUMENTO COPROPIETARIO 4</t>
  </si>
  <si>
    <t>TIPO DE DOCUMENTO DEUDOR SOLIDARIO 1</t>
  </si>
  <si>
    <t>NACIONALIDAD</t>
  </si>
  <si>
    <t>TIPO DE DOCUMENTO DEUDOR SOLIDARIO 2</t>
  </si>
  <si>
    <t>TIPO DE DOCUMENTO DEUDOR SOLIDARIO 3</t>
  </si>
  <si>
    <t>TIPO DE DOCUMENTO DEUDOR SOLIDARIO 4</t>
  </si>
  <si>
    <t>APARTAMENTO</t>
  </si>
  <si>
    <t>CÉDULA</t>
  </si>
  <si>
    <t>COLOMBIANA</t>
  </si>
  <si>
    <t xml:space="preserve">MARIA DEL PILAR CARDONA TORO </t>
  </si>
  <si>
    <t>SI</t>
  </si>
  <si>
    <t>NO</t>
  </si>
  <si>
    <t>VIVIENDA</t>
  </si>
  <si>
    <t>PEREIRA</t>
  </si>
  <si>
    <t>pilar_santiago13@hotmail.com</t>
  </si>
  <si>
    <t>COLOMBIA</t>
  </si>
  <si>
    <t>6 MESES</t>
  </si>
  <si>
    <t>MARIA GINETH CARDONA TORO</t>
  </si>
  <si>
    <t>yina-luci@hotmail.com</t>
  </si>
  <si>
    <t>CEDULA</t>
  </si>
  <si>
    <t>COLOMBIANO</t>
  </si>
  <si>
    <t>NORBERTO BERMUDEZ ALZATE</t>
  </si>
  <si>
    <t>ESPAÑA</t>
  </si>
  <si>
    <t>TRANSFERENCIA</t>
  </si>
  <si>
    <t>BANCOLOMBIA</t>
  </si>
  <si>
    <t>AHORROS</t>
  </si>
  <si>
    <t>ZENAIDA RUEDA</t>
  </si>
  <si>
    <t>AV AMERICAS # 50-03 APTO 603 - BLOQUE 1 PASEO DE LA CASTELLANA</t>
  </si>
  <si>
    <t>AFFI</t>
  </si>
  <si>
    <t>JULIANA LOPEZ OSPINA</t>
  </si>
  <si>
    <t>AV DE LAS AMRICAS # 50 - 03 APTO 510 BLOQUE 1 PASEO DE LA CASTELLANA</t>
  </si>
  <si>
    <t>pito_217@hotmail.com</t>
  </si>
  <si>
    <t>AV AMERICAS # 50-03 APTO 603 bloque 1 PASEO DE LA CASTELLANA</t>
  </si>
  <si>
    <t>SIMPLIFICADO</t>
  </si>
  <si>
    <t>12 MESES</t>
  </si>
  <si>
    <t>OBEIMAR GONZALES RIVAS</t>
  </si>
  <si>
    <t>obgori6423@gmail.com</t>
  </si>
  <si>
    <t>JUAN PABLO JUAREZ</t>
  </si>
  <si>
    <t>DAVIVIENDA</t>
  </si>
  <si>
    <t>0570126670004087</t>
  </si>
  <si>
    <t>INMOBILIARIA</t>
  </si>
  <si>
    <t>900344029-4</t>
  </si>
  <si>
    <t>CONJUNTO RESIDENCIAL Y COMERCIAL PASEO DE LA CASTELLANA PH</t>
  </si>
  <si>
    <t>AV LAS AMERICAS # 50 - 03</t>
  </si>
  <si>
    <t>3236144 3236129</t>
  </si>
  <si>
    <t>pdelacastellana@yahoo.es</t>
  </si>
  <si>
    <t>COLPATRIA</t>
  </si>
  <si>
    <t>AHORRO</t>
  </si>
  <si>
    <t>PRIMEROS 5 DIAS DEL MES</t>
  </si>
  <si>
    <t>02072789531</t>
  </si>
  <si>
    <t>HIELLER OSWALDO ABADIA SANCHEZ</t>
  </si>
  <si>
    <t>JHON MARIO ZULUAGA MORALES</t>
  </si>
  <si>
    <t>CLAUDIA ELENA DEL SOCORRO BASTIDAS GARCIA</t>
  </si>
  <si>
    <t>502589260</t>
  </si>
  <si>
    <t>TIENE DEPOSITO DE $250.000</t>
  </si>
  <si>
    <t>TIENE DEPÓSITO DE $250.000</t>
  </si>
  <si>
    <t>AV DE LAS AMERICAS 50 03 PASEO LA CASTELLANA BQ1 APT 405</t>
  </si>
  <si>
    <t>70600175537</t>
  </si>
  <si>
    <t>BLANCA RUT BETANCOUURTH RICO</t>
  </si>
  <si>
    <t>MARIBEL DE JESUS TABORDA</t>
  </si>
  <si>
    <t>JUAN PABLO ARDILA BARRERO</t>
  </si>
  <si>
    <t>AV DE LAS AMERICAS 50 03 PASEO LA CASTELLANA BQ1 APT 205</t>
  </si>
  <si>
    <t>lgilbertonavarro9@gmail.com</t>
  </si>
  <si>
    <t>LUIS GILBERTO NAVARRO ZULUAGA</t>
  </si>
  <si>
    <t>1 (631) 8381161</t>
  </si>
  <si>
    <t>CAJA SOCIAL</t>
  </si>
  <si>
    <t>24026897288</t>
  </si>
  <si>
    <t>PREAVISO 30 DIAS</t>
  </si>
  <si>
    <t>SANTIAGO DUQUE DUQUE</t>
  </si>
  <si>
    <t>AV DE LAS AMERICAS 50 03 PASEO LA CASTELLANA BQ1 APT 206</t>
  </si>
  <si>
    <t>santiago.duque.arq@gmail.com</t>
  </si>
  <si>
    <t>LUIS ALFONSO DUQUE ARCILA</t>
  </si>
  <si>
    <t>danieladuqueduque@hotmail.com</t>
  </si>
  <si>
    <t>JOSE RAMON HENAO LOAIZA</t>
  </si>
  <si>
    <t>LA CASTELLANA</t>
  </si>
  <si>
    <t>TIENE DEPÓSITO DE $200.000</t>
  </si>
  <si>
    <t>AV DE LAS AMERICAS 50 03 PASEO LA CASTELLANA BQ1 APT 108</t>
  </si>
  <si>
    <t>SANDRA PEÑA</t>
  </si>
  <si>
    <t>8852031762</t>
  </si>
  <si>
    <t>TIENE DEPÓSITO DE $150.000</t>
  </si>
  <si>
    <t>AV DE LAS AMERICAS 50 03 PASEO LA CASTELLANA BQ2 APT 607</t>
  </si>
  <si>
    <t>ANGELA MARIA BOTERO</t>
  </si>
  <si>
    <t>JOHN JAIRO PACHECO</t>
  </si>
  <si>
    <t>CARLOS ARTURO MARULANDA TRUJILLO</t>
  </si>
  <si>
    <t>AV DE LAS AMERICAS 50 03 PASEO LA CASTELLANA BQ2 APT 306</t>
  </si>
  <si>
    <t>SIMON MARULANDA PATIÑO</t>
  </si>
  <si>
    <t>simonmaru101@gmail.com</t>
  </si>
  <si>
    <t>ALBA EDITH ROSERO REYES</t>
  </si>
  <si>
    <t>12128000026996</t>
  </si>
  <si>
    <t>simple</t>
  </si>
  <si>
    <t>SANDRA GUTIERREZ GRANADA</t>
  </si>
  <si>
    <t>AV DE LAS AMERICAS 50 03 PASEO LA CASTELLANA BQ2 APT 007</t>
  </si>
  <si>
    <t>ROSALBA PATIÑO LONDOÑO</t>
  </si>
  <si>
    <t>MARIA GLADYS QUEBRADA BUITRAGO</t>
  </si>
  <si>
    <t>MARTHA CECILIA TAPAS</t>
  </si>
  <si>
    <t>03216238568</t>
  </si>
  <si>
    <t>AV DE LAS AMERICAS 50 03 PASEO LA CASTELLANA BQ 3 APT 605</t>
  </si>
  <si>
    <t>JUAN GUILLERMO MURCIA AGUIRRE</t>
  </si>
  <si>
    <t>AV DE LAS AMERICAS 50 03 PASEO LA CASTELLANA BQ3 APT 605</t>
  </si>
  <si>
    <t>LADY CAROLINA SANCHEZ ZULUAGA</t>
  </si>
  <si>
    <t>GERMAN DAVID ALZATE</t>
  </si>
  <si>
    <t>11517378781</t>
  </si>
  <si>
    <t>TIENE DEPÓSITO DE $300.000</t>
  </si>
  <si>
    <t>AV DE LAS AMERICAS 50 30  PASEO LA CASTELLANA BQ3 APT 505</t>
  </si>
  <si>
    <t>AV DE LAS AMERICAS 50 03 PASEO LA CASTELLANA BQ3 APT 505</t>
  </si>
  <si>
    <t>ROGER LONDOÑO</t>
  </si>
  <si>
    <t>BBVA</t>
  </si>
  <si>
    <t>AV DE LAS AMERICAS 50 30  PASEO LA CASTELLANA BQ3 APT 310</t>
  </si>
  <si>
    <t>d.taborda.92@gmail.com</t>
  </si>
  <si>
    <t>AV DE LAS AMERICAS 50 03 PASEO LA CASTELLANA BQ3 APT 310</t>
  </si>
  <si>
    <t>JOSE DANIEL CAÑAS MARULANDA</t>
  </si>
  <si>
    <t>fidsd08@gmail.com</t>
  </si>
  <si>
    <t>ANA LILA MARULANDA</t>
  </si>
  <si>
    <t>ANA LEILA MARULANDA</t>
  </si>
  <si>
    <t>NO VEO CARTA DE DEPOSITO</t>
  </si>
  <si>
    <t>DIEGO FERNANDO PEREZ GAVIRIA</t>
  </si>
  <si>
    <t>AV DE LAS AMERICAS 50 30  PASEO LA CASTELLANA BQ4 APT 505</t>
  </si>
  <si>
    <t>diegoger@gmail.com</t>
  </si>
  <si>
    <t>AV DE LAS AMERICAS 50 03 PASEO LA CASTELLANA BQ4 APT 505</t>
  </si>
  <si>
    <t>DIEGO HUMBERTO PEREZ VILLAFAÑE</t>
  </si>
  <si>
    <t>dhupev@gmail.com</t>
  </si>
  <si>
    <t>RAMON CASTRO GUTIERREZ</t>
  </si>
  <si>
    <t>rcastrog@gmail.com</t>
  </si>
  <si>
    <t>DEPÓSITO DE $130.000</t>
  </si>
  <si>
    <t>TANIA MICHEL MARIN GIRALDO</t>
  </si>
  <si>
    <t>AV DE LAS AMERICAS 50 30  PASEO LA CASTELLANA BQ4 APT 309</t>
  </si>
  <si>
    <t>marcelalopez.g18@gmail.com</t>
  </si>
  <si>
    <t>AV DE LAS AMERICAS 50 03 PASEO LA CASTELLANA BQ4 APT 309</t>
  </si>
  <si>
    <t>tamy101591@gmail.com</t>
  </si>
  <si>
    <t>DIANA MARCELA LOPEZ GOMEZ</t>
  </si>
  <si>
    <t>XIMENA CIFUENTES</t>
  </si>
  <si>
    <t>xcw15@hotmail.com</t>
  </si>
  <si>
    <t>NEQUI</t>
  </si>
  <si>
    <t>JENNIFER LOPEZ HERNANDEZ</t>
  </si>
  <si>
    <t>AV DE LAS AMERICAS 50 30  PASEO LA CASTELLANA BQ4 APT 409</t>
  </si>
  <si>
    <t>jenlopezhdez@hotmail.com</t>
  </si>
  <si>
    <t>AV DE LAS AMERICAS 50 03 PASEO LA CASTELLANA BQ4 APT 409</t>
  </si>
  <si>
    <t>LAURA OSORIO HERNANDEZ</t>
  </si>
  <si>
    <t>lauraosorio1194@gmail.com</t>
  </si>
  <si>
    <t xml:space="preserve">JHON EDUARD QUINTERO </t>
  </si>
  <si>
    <t>ESTELLA BOCANEGRA</t>
  </si>
  <si>
    <t>ahernandezv09@gmail.com</t>
  </si>
  <si>
    <t>ANGELICA MARÍA BLANDON LOPEZ</t>
  </si>
  <si>
    <t>AV DE LAS AMERICAS 50 03  PASEO LA CASTELLANA BQ4 APT 005</t>
  </si>
  <si>
    <t>abogadablandon@hotmail.com</t>
  </si>
  <si>
    <t>AV DE LAS AMERICAS 50 03 PASEO LA CASTELLANA BQ4 APT 005</t>
  </si>
  <si>
    <t>DIANA MARCELA GIL PEREZ</t>
  </si>
  <si>
    <t>marcelagil82@gmail.com</t>
  </si>
  <si>
    <t>RICARDO GOMEZ</t>
  </si>
  <si>
    <t>LUZ FANNY ALVAREZ CONDE</t>
  </si>
  <si>
    <t>AV DE LAS AMERICAS 50 03  PASEO LA CASTELLANA BQ4 APT 001</t>
  </si>
  <si>
    <t>alconfanny@hotmail.com</t>
  </si>
  <si>
    <t>AV DE LAS AMERICAS 50 03 PASEO LA CASTELLANA BQ4 APT 001</t>
  </si>
  <si>
    <t>JHON ALEXANDER FORONDA</t>
  </si>
  <si>
    <t>foro.x@hotmail.com</t>
  </si>
  <si>
    <t>GUILLERMO MONTAÑEZ</t>
  </si>
  <si>
    <t>03103581732</t>
  </si>
  <si>
    <t>NO TIENE CARTA DEPÓSITO VALIDAR</t>
  </si>
  <si>
    <t>ALCIDES OSPINA GONZALEZ</t>
  </si>
  <si>
    <t>AV DE LAS AMERICAS 50 03  PASEO LA CASTELLANA BQ5 APT 501</t>
  </si>
  <si>
    <t>AV DE LAS AMERICAS 50 03 PASEO LA CASTELLANA BQ5 APT 501</t>
  </si>
  <si>
    <t>CARLOS OLIMPO BEDOYA SERNA</t>
  </si>
  <si>
    <t>cobedoya@aguasyaguas.com.co</t>
  </si>
  <si>
    <t>CARLOS ALBERTO GUTIERREZ LONDOÑO</t>
  </si>
  <si>
    <t>LUZ FABILA TORO GOMEZ</t>
  </si>
  <si>
    <t>03146388492</t>
  </si>
  <si>
    <t>AV DE LAS AMERICAS 50 03  PASEO LA CASTELLANA BQ5 APT 408</t>
  </si>
  <si>
    <t>ISABEL CRISTINA LONDOÑO</t>
  </si>
  <si>
    <t>3153909244</t>
  </si>
  <si>
    <t>guimonta2011@hotmail.com</t>
  </si>
  <si>
    <t>DANIEL MAURICIO VALENCIA TAMAYO</t>
  </si>
  <si>
    <t>AV DE LAS AMERICAS 50 03  PASEO LA CASTELLANA BQ6 APT 409</t>
  </si>
  <si>
    <t>LUZ STELLA VALENCIA TAMAYO</t>
  </si>
  <si>
    <t>MARIA OFELIA TAMAYO GIRALDO</t>
  </si>
  <si>
    <t>ANGELA MARIA ZAPATA</t>
  </si>
  <si>
    <t>angela772009@hotmail.com</t>
  </si>
  <si>
    <t>70615192227</t>
  </si>
  <si>
    <t>JULIAN DUQUE RIOS</t>
  </si>
  <si>
    <t>AV DE LAS AMERICAS 50 03  PASEO LA CASTELLANA BQ5 APT 208</t>
  </si>
  <si>
    <t>julianduque1985@gmail.com</t>
  </si>
  <si>
    <t>gatos2000@hotmail.com</t>
  </si>
  <si>
    <t>ricardogomez35@hotmail.com</t>
  </si>
  <si>
    <t>LUISA MARIA PERDOMO BLANDON</t>
  </si>
  <si>
    <t>AV DE LAS AMERICAS 50 03  PASEO LA CASTELLANA BQ5 APT 209</t>
  </si>
  <si>
    <t>luisamariaperdomob@gmail.com</t>
  </si>
  <si>
    <t xml:space="preserve"> ELIANA MARCELA PARRA HERRERA</t>
  </si>
  <si>
    <t>MARICELA MEDINA</t>
  </si>
  <si>
    <t>13168880489</t>
  </si>
  <si>
    <t>TIENE DEPOSITO DE $150.000</t>
  </si>
  <si>
    <t>PETROLEOS SISTEMAS Y SERVICIOS S.A.S</t>
  </si>
  <si>
    <t>NIT</t>
  </si>
  <si>
    <t>AV DE LAS AMERICAS 50 03  PASEO LA CASTELLANA BQ6 APT 408</t>
  </si>
  <si>
    <t>andres.carrillo@petrosys.com.co</t>
  </si>
  <si>
    <t>COMUN</t>
  </si>
  <si>
    <t>JUAN CARLOS CARRILLO PINILLA</t>
  </si>
  <si>
    <t>maricelamb@gmail.com</t>
  </si>
  <si>
    <t>TIENE DEPOSITO DE $100.000</t>
  </si>
  <si>
    <t>AV DE LAS AMERICAS 50 03  PASEO LA CASTELLANA BQ6 APT 407</t>
  </si>
  <si>
    <t>danielvalencia7@utp.edu.co</t>
  </si>
  <si>
    <t>ROSA DEL CARMEN TORRES</t>
  </si>
  <si>
    <t>MARTHA LUCY MONTOYA</t>
  </si>
  <si>
    <t>TIENE DEPÓSITO DE $120.000</t>
  </si>
  <si>
    <t>AV DE LAS AMERICAS 50 03  PASEO LA CASTELLANA BQ6 APT 405</t>
  </si>
  <si>
    <t>MARIO AGUDELO</t>
  </si>
  <si>
    <t>gomezrodeigo1@gmail.com</t>
  </si>
  <si>
    <t>AV DE LAS AMERICAS 50 03  PASEO LA CASTELLANA BQ6 APT 005</t>
  </si>
  <si>
    <t>FABIO HERNAN CIFUENTES</t>
  </si>
  <si>
    <t>faherci61@hotmail.com</t>
  </si>
  <si>
    <t>34 696 820169</t>
  </si>
  <si>
    <t>BIBIANA BETANCOURTH</t>
  </si>
  <si>
    <t>LOCAL</t>
  </si>
  <si>
    <t>GIOVANNI GARCIA AGUIRRE</t>
  </si>
  <si>
    <t>COMERCIO</t>
  </si>
  <si>
    <t>AV SUR # 50 - 200 BOSQUES DE SANTA HELENA II LOCAL 16</t>
  </si>
  <si>
    <t>BOSQUES DE SANTA HELENA</t>
  </si>
  <si>
    <t>ADIELA MALDONADO</t>
  </si>
  <si>
    <t>CLAUDIA RAMIREZ</t>
  </si>
  <si>
    <t>pizzafactorypei@gmail.com</t>
  </si>
  <si>
    <t>ALEJANDRO HENAO TRUJILLO</t>
  </si>
  <si>
    <t>900119401-8</t>
  </si>
  <si>
    <t>CONJUNTO RESIDENCIAL BOSQUES DE SANTA HELENA UNIDAD II</t>
  </si>
  <si>
    <t>AV DE LAS AMERICAS 53 - 20</t>
  </si>
  <si>
    <t>claudia.ramirez.correa2019@gmail.com</t>
  </si>
  <si>
    <t>CONSIGNACION</t>
  </si>
  <si>
    <t>AV VILLAS</t>
  </si>
  <si>
    <t>CORRIENTE</t>
  </si>
  <si>
    <t>ANTES DEL 10 DEL MES</t>
  </si>
  <si>
    <t>CASA</t>
  </si>
  <si>
    <t>TIENE DEPOSITO DE $350.000</t>
  </si>
  <si>
    <t>bosquesdesantahelenados@hotmail.com</t>
  </si>
  <si>
    <t>BRENDA YOHANA CABRERA</t>
  </si>
  <si>
    <t>AV DE LAS AMERICAS BOSQUES DE SANTA HELENA # 53 - 20 CASA 134</t>
  </si>
  <si>
    <t>EXUSMULTIMEDIA</t>
  </si>
  <si>
    <t>financiera@exus.com.co</t>
  </si>
  <si>
    <t>gerencia@supermercadolaremesa.com</t>
  </si>
  <si>
    <t>GISELA RODAS MONTEALEGRE</t>
  </si>
  <si>
    <t>44 74 11694585</t>
  </si>
  <si>
    <t>AV DE LAS AMERICAS 50 30 CONJ RESIDENCIAL PASEO LA CASTELLANA BQ1 APT 505</t>
  </si>
  <si>
    <t>ESTADOS UNIDOS</t>
  </si>
  <si>
    <t>AV LAS AMERICAS 53 20 SANTA HELENA 2 BQ2 APT 202</t>
  </si>
  <si>
    <t>ESTER LUCIA CRUZ GALLEGO</t>
  </si>
  <si>
    <t>DIANA MARITZA PULGARIN OSORIO</t>
  </si>
  <si>
    <t>0209quetzal@gmail.com</t>
  </si>
  <si>
    <t>MARIA NUBIA ESCOBAR</t>
  </si>
  <si>
    <t>07313152647</t>
  </si>
  <si>
    <t>TIENE DEPÓSITO E $300.000</t>
  </si>
  <si>
    <t>marianubiaescobartabares@gmail.com</t>
  </si>
  <si>
    <t>PEDRO LEON CORDOBA</t>
  </si>
  <si>
    <t>900271300-1</t>
  </si>
  <si>
    <t>CONJUNTO COMERCIAL Y RESIDENCIAL ANDALUCIA P.H.</t>
  </si>
  <si>
    <t>CALLE 48 # 19-200</t>
  </si>
  <si>
    <t>CALLE 48 # 19 - 200 ANDALUCIA CASA  203</t>
  </si>
  <si>
    <t>ANDALUCIA</t>
  </si>
  <si>
    <t>agrupacionvillaaliciaph@gmail.com</t>
  </si>
  <si>
    <t>SANDRA JULIANA CORREA</t>
  </si>
  <si>
    <t>JORGE ELIECER RESTREPO</t>
  </si>
  <si>
    <t>andaluciacomercialresidencial1@hotmail.com</t>
  </si>
  <si>
    <t>pedroleon.cordoba@gmail.com</t>
  </si>
  <si>
    <t>CHRISTIAN FELIPE RIVAS IBARRA</t>
  </si>
  <si>
    <t>CALLE 18E # 42B 200 AMATISTA PH BLOQUE 1 APTO 305</t>
  </si>
  <si>
    <t>cfrivas22@gmail.com</t>
  </si>
  <si>
    <t>FANNY GALVIS MARIN</t>
  </si>
  <si>
    <t>fannygalvisma@gmail.com</t>
  </si>
  <si>
    <t>BANCO DE BOGOTA</t>
  </si>
  <si>
    <t>900543464-9</t>
  </si>
  <si>
    <t>AMATISTA PROPIEDAD HORIZONTAL</t>
  </si>
  <si>
    <r>
      <t xml:space="preserve">CRA 18E </t>
    </r>
    <r>
      <rPr>
        <i/>
        <sz val="11"/>
        <color theme="1"/>
        <rFont val="Calibri"/>
        <family val="2"/>
        <scheme val="minor"/>
      </rPr>
      <t xml:space="preserve"> 42B 200</t>
    </r>
  </si>
  <si>
    <t>amatistaph@gmail.com</t>
  </si>
  <si>
    <t>0701000792</t>
  </si>
  <si>
    <t>LUZ HELENA</t>
  </si>
  <si>
    <t>LAURA MANUELA RAMIREZ MOLINA</t>
  </si>
  <si>
    <t>CALLE 13 # 22 - 59 CONJUNTO RESIDENCIAL ALAMOS RESERVADO APTO 304</t>
  </si>
  <si>
    <t>900515482-2</t>
  </si>
  <si>
    <t>EDIFICIO ALAMOS RESERVADO P.H.</t>
  </si>
  <si>
    <t>CALLE 13 # 22 - 59</t>
  </si>
  <si>
    <t>alamosreservado@hotmail.com</t>
  </si>
  <si>
    <t>GNB SUDAMERIS</t>
  </si>
  <si>
    <t>lauramirez_1004@hotmail.com</t>
  </si>
  <si>
    <t>LEONARDO FABIO RENDON GUTIERREZ</t>
  </si>
  <si>
    <t>leonardofabiorendon@gmail.com</t>
  </si>
  <si>
    <t>CARMEN ELENA BENITEZ</t>
  </si>
  <si>
    <t>1 718 7817424</t>
  </si>
  <si>
    <t>EILEEN GONZALEZ LEON</t>
  </si>
  <si>
    <t>CL 106 13 75 SENDEROS DE SAN SILVESTRE APT 1016</t>
  </si>
  <si>
    <t>ramon.henao@gmail.com</t>
  </si>
  <si>
    <t>nene0359@aol.com</t>
  </si>
  <si>
    <t>TOMAS ANDRES GONZALEZ RIOS</t>
  </si>
  <si>
    <t>NATALIA HERNANDEZ JARAMILLO</t>
  </si>
  <si>
    <t>naherja@hotmail.com</t>
  </si>
  <si>
    <t>901609015-4</t>
  </si>
  <si>
    <t>SENDEROS DE SAN SILVESTRE PARQUE INDUSTRIAL PH</t>
  </si>
  <si>
    <t>calle 106 # 13 - 75</t>
  </si>
  <si>
    <t>002081024564</t>
  </si>
  <si>
    <t>ALEJANDRA RENDON</t>
  </si>
  <si>
    <t>phsansilvestre@gmail.com</t>
  </si>
  <si>
    <t>DORA LUZ OCAMPO</t>
  </si>
  <si>
    <t>07385350044</t>
  </si>
  <si>
    <t>33 677740652</t>
  </si>
  <si>
    <t>AV 30 DE AGOSTO # 73 51 CAÑAVERAL II CASA 8</t>
  </si>
  <si>
    <t>ruthbr1127@hotmail.com</t>
  </si>
  <si>
    <t>EDITH JOHANA MANTILLA RUEDA</t>
  </si>
  <si>
    <t>900206589-6</t>
  </si>
  <si>
    <t>CONJUNTO RESIDENCIAL Y COMERCIAL VAÑAVERAL II</t>
  </si>
  <si>
    <t>AV 30 DE AGOSTO # 73 51</t>
  </si>
  <si>
    <t>canaveral2ph2017@gmail.com</t>
  </si>
  <si>
    <t>AURA MARIA ESCOBAR CORTES</t>
  </si>
  <si>
    <t>34 624248978</t>
  </si>
  <si>
    <t>OLGA YAMILE VELASQUEZ HINCAPIE</t>
  </si>
  <si>
    <t>CRA 25 # 85 - 80 AV LAS AMERICAS BLOQUE 3 APTO 3021 CR SAN SILVESTRE</t>
  </si>
  <si>
    <t>yami.velasquez12@gmail.com</t>
  </si>
  <si>
    <t>JOSE ANCIZAR ZULUAGA NOREÑA</t>
  </si>
  <si>
    <t>siesyaesyao@gmail.com</t>
  </si>
  <si>
    <t>MARIA GALDYS OBANDO MORAN</t>
  </si>
  <si>
    <t>capnpolo@aol.com</t>
  </si>
  <si>
    <t>1 908 3770948</t>
  </si>
  <si>
    <t>901217340-0</t>
  </si>
  <si>
    <t>SAN SILVETRE PARQUE RESIDENCIAL PH</t>
  </si>
  <si>
    <t>CRA 25 # 85 80 AV LAS AMERICAS</t>
  </si>
  <si>
    <t>administracion@sansilvestre.co</t>
  </si>
  <si>
    <t>MAURICIO MONTES</t>
  </si>
  <si>
    <t>ANDRES FELIPE BENAVIDES CASANOVA</t>
  </si>
  <si>
    <t>CRA 16 # 24 75 EDIFICIO YEIMARA APTO 201</t>
  </si>
  <si>
    <t>afbenavides00@gmail.com</t>
  </si>
  <si>
    <t>3398300 ext 382</t>
  </si>
  <si>
    <t>LUZ MIRYAM ESPINOSA GIRALDO</t>
  </si>
  <si>
    <t>myes850@hotmail.com</t>
  </si>
  <si>
    <t>ALBA CECILIA CATAÑO</t>
  </si>
  <si>
    <t>ARGENTINA</t>
  </si>
  <si>
    <t>VALERIA DANIELA ZUKIERBRAUM IPARRAGUIRRE</t>
  </si>
  <si>
    <t>CRA 37 # 30 - 51 VILLA VERDE BLOQUE 1 APTO 207</t>
  </si>
  <si>
    <t>zukier@yahoo.com</t>
  </si>
  <si>
    <t>TAMARA VANESA ZUKIERBRAUM</t>
  </si>
  <si>
    <t>tamarasukier@yahoo.com</t>
  </si>
  <si>
    <t>900400547-8</t>
  </si>
  <si>
    <t>CONJUNTO CERRADO VILLA VERDE PH</t>
  </si>
  <si>
    <t>CRA 37 # 30 - 51</t>
  </si>
  <si>
    <t>conjuntovillaverde@gmail.com</t>
  </si>
  <si>
    <t>DIANA MARIA VALENCIA ZULUAGA</t>
  </si>
  <si>
    <t>RUSA</t>
  </si>
  <si>
    <t>ELENA PLASTININA</t>
  </si>
  <si>
    <t>CRA 37 # 30 - 51 VILLA VERDE BLOQUE 4 APTO 1106</t>
  </si>
  <si>
    <t>plastininaelena@gmail.ru</t>
  </si>
  <si>
    <t>NORBERTO ALEJANDRO FERNANDEZ</t>
  </si>
  <si>
    <t>WILMAR MSOQUERA COSSIO</t>
  </si>
  <si>
    <t>saboreo74@hotmail.com</t>
  </si>
  <si>
    <t>CRA 16 # 67 - 59 BLOQUE 4 APTO 103 VILLA ALICIA</t>
  </si>
  <si>
    <t>danafernanda10@gmail.com</t>
  </si>
  <si>
    <t>SANTIAGO HOYOS CANO</t>
  </si>
  <si>
    <t>santiagohc20001@gmail.com</t>
  </si>
  <si>
    <t>CARLOS ANDRES OCAMPO PELAEZ</t>
  </si>
  <si>
    <t>33 608048057</t>
  </si>
  <si>
    <t>800033842-9</t>
  </si>
  <si>
    <t>AGRUPACION RESIDENCIAL VILLA ALICIA TH</t>
  </si>
  <si>
    <t>CRA 16 # 67 59</t>
  </si>
  <si>
    <t>ALEJANDRO ALVAREZ CALVO</t>
  </si>
  <si>
    <t>CRA 16 # 67 - 59 BLOQUE 9 APTO 401 VILLA ALICIA</t>
  </si>
  <si>
    <t>alejandroalvarez108@gmail.com</t>
  </si>
  <si>
    <t>BLANCA INES CALVO MONSALVE</t>
  </si>
  <si>
    <t>blancamonsalve108@gmail.com</t>
  </si>
  <si>
    <t>LUZ NELLY MARIN MARIN</t>
  </si>
  <si>
    <t>MEXICANO</t>
  </si>
  <si>
    <t>ALEJANDRO PROSKAHUER MUÑOZ</t>
  </si>
  <si>
    <t>CRA 17 BIS # 40 - 117 LOS CEDROS BLOQUE 5 APTO 201</t>
  </si>
  <si>
    <t>proskyalex@hotmail.com</t>
  </si>
  <si>
    <t>CARLOS ALBERTO CORTEZ FERREIRA</t>
  </si>
  <si>
    <t>carloscortez-92@hotmail.com</t>
  </si>
  <si>
    <t>816000594-3</t>
  </si>
  <si>
    <t>UNIDAD RESIDENCIAL LOS CEDROS</t>
  </si>
  <si>
    <t>CRA 17 BIS # 40 117</t>
  </si>
  <si>
    <t>LUCY BOTERO DE MEJIA</t>
  </si>
  <si>
    <t>nelly.jll79@gmail.com</t>
  </si>
  <si>
    <t>urloscedros@gmail.com</t>
  </si>
  <si>
    <t>YENI ALEJANDRA GONZALEZ OSPINA</t>
  </si>
  <si>
    <t>CRA 17 # 82 103 BLOQUE 18 APTO 208 CR GAMA II</t>
  </si>
  <si>
    <t>yeni.gonzalez@hotmail.com</t>
  </si>
  <si>
    <t>LUZ MARITZA ACOSTA HERNANDEZ</t>
  </si>
  <si>
    <t>maritzacosta17@hotmail.com</t>
  </si>
  <si>
    <t>ESNEIDA OSPINA</t>
  </si>
  <si>
    <t>aego83@gmail.com</t>
  </si>
  <si>
    <t xml:space="preserve">CALLE 75 # 45 - 03 AV 2500 LOTES APTO 2413 CONJUNTO 1 BOSQUES DE CUBA </t>
  </si>
  <si>
    <t>jum.ayala@fiscalia.gov.co</t>
  </si>
  <si>
    <t>MARLON JOHANY ROMAN ARIZA</t>
  </si>
  <si>
    <t>900548837-5</t>
  </si>
  <si>
    <t>CONJUNTO 1 BOSQUES DE CUBA PH</t>
  </si>
  <si>
    <t>CALLE 75# 45- 03 AV 2500 LOTES</t>
  </si>
  <si>
    <t>MARTHA CECILIA OBANDO</t>
  </si>
  <si>
    <t>conjuntobosquesdecuba@gmail.com</t>
  </si>
  <si>
    <t>mucingo1746@gmail.com</t>
  </si>
  <si>
    <t>ANGIE DANIELA VELEZ NARANJO</t>
  </si>
  <si>
    <t xml:space="preserve">CALLE 75 # 45 - 03 AV 2500 LOTES APTO 1053 CONJUNTO 1 BOSQUES DE CUBA </t>
  </si>
  <si>
    <t>angievelezk@gmail.com</t>
  </si>
  <si>
    <t>JOHAN SEBASTIAN SEGURA MARTINEZ</t>
  </si>
  <si>
    <t>sebaswc28@gmail.com</t>
  </si>
  <si>
    <t>MARTIN CASTRILLON MORENO</t>
  </si>
  <si>
    <t>ANYELA MEJIA PEREZ</t>
  </si>
  <si>
    <t xml:space="preserve">CRA 33 # 82C - 27 MANZANA 25 CASA 9 ALTAVISTA </t>
  </si>
  <si>
    <t>anyelamejiaperez208@gmail.com</t>
  </si>
  <si>
    <t>JOHN JAMES HERNANDEZ PINILLO</t>
  </si>
  <si>
    <t>BLANCA LILIANA MONTOYA</t>
  </si>
  <si>
    <t>44 7535509553</t>
  </si>
  <si>
    <t>carlosmillan@hotmail.com</t>
  </si>
  <si>
    <t>CL 81 A 32 31 ALTAVISTA MZ 17 CASA 26</t>
  </si>
  <si>
    <t>MARIA INES FRANQUI PEREZ</t>
  </si>
  <si>
    <t>RUTH ANDREA PARRA FRNAQUI</t>
  </si>
  <si>
    <t>ruanpafra@hotmail.com</t>
  </si>
  <si>
    <t>DIANA MILENA HOYOS CARDONA</t>
  </si>
  <si>
    <t>34 611696438</t>
  </si>
  <si>
    <t>ESTHER BETANCOURTH</t>
  </si>
  <si>
    <t>veronica.rivas@ute.edu.co</t>
  </si>
  <si>
    <t>ANGELA VERONICA RIVAS BETANCOURTH</t>
  </si>
  <si>
    <t>montessoriliceoinfantil@gmail.com</t>
  </si>
  <si>
    <t>JESIKA TOVAR ORTIZ</t>
  </si>
  <si>
    <t>CALLE 150 # 15B -38 PORTAL DEL CAMPO MANZANA 5 CASA 19</t>
  </si>
  <si>
    <t>jesik_1889@hotmail.com</t>
  </si>
  <si>
    <t>DARIO DE JESUS RAMIREZ GALLEGO</t>
  </si>
  <si>
    <t>GABRIEL ANTONIO BERMUDEZ RUIZ</t>
  </si>
  <si>
    <t>FERNANDA CAÑAS SANCHEZ</t>
  </si>
  <si>
    <t>CRA 16 CALLE 150 A - 111 MANZANA 4 CASA 2 GALICIA</t>
  </si>
  <si>
    <t>PORTAL DEL CAMPO</t>
  </si>
  <si>
    <t>canassanchezfernanda@gmail.com</t>
  </si>
  <si>
    <t>GUILLERMO CAÑAS MONSALVE</t>
  </si>
  <si>
    <t>VENEZOLANO</t>
  </si>
  <si>
    <t>937872830061</t>
  </si>
  <si>
    <t>ROBERT JOSE CAMPOS RODRIGUEZ</t>
  </si>
  <si>
    <t>CRA 16 CALLE 150 A -94 MANZANA 3 CASA 10</t>
  </si>
  <si>
    <t>camposorobert266@gmail.com</t>
  </si>
  <si>
    <t>LUIS CARLOS GUTIERREZ CARDONA</t>
  </si>
  <si>
    <t>gutierrezluiscarlos770@gmail.com</t>
  </si>
  <si>
    <t>PARQUE INDUSTRIAL</t>
  </si>
  <si>
    <t>OSCAR JULIAN HINCAPIE AYALA</t>
  </si>
  <si>
    <t>EL ACUARIO CUBA</t>
  </si>
  <si>
    <t xml:space="preserve">CARRERA 30 A CASA 28 PISO 2 </t>
  </si>
  <si>
    <t>1985oscarjulian@gmail.com</t>
  </si>
  <si>
    <t>DIEGO FERNANDO PEREZ AYALA</t>
  </si>
  <si>
    <t>diegofernandoo10@hotmail.com</t>
  </si>
  <si>
    <t>MANZANA A CASA 12 BARRIO EN LA HABANA CIUDADELA DE CUBA</t>
  </si>
  <si>
    <t>LA HABANA</t>
  </si>
  <si>
    <t>JAZMIN CASTIBLANCO LOPEZ</t>
  </si>
  <si>
    <t>CRA 17 # 83B 47 MZ 9 LT 20</t>
  </si>
  <si>
    <t>CARLOS ANDRES GIL GUERRERO</t>
  </si>
  <si>
    <t>carlcoandresgil@gmail.com</t>
  </si>
  <si>
    <t>CRA 17 # 83 B - 47 MANZANA 9 LT 20</t>
  </si>
  <si>
    <t>LINA MARCELA ARTEAGA CARRILLO</t>
  </si>
  <si>
    <t>lmarcela2312@gmail.com</t>
  </si>
  <si>
    <t>LA VILLA OLIMPICA</t>
  </si>
  <si>
    <t>CERRITOS</t>
  </si>
  <si>
    <t>HERMAN AUGUSTO LARGO</t>
  </si>
  <si>
    <t>DOS QUEBRADAS</t>
  </si>
  <si>
    <t>Cl. 63, # 14 -40 CONJUNTO RESIDENCIAL SANTA MONICA CASA 148</t>
  </si>
  <si>
    <t>PEDRO NEL PLAZA VILLOTA</t>
  </si>
  <si>
    <t>900198786-5</t>
  </si>
  <si>
    <t>CONJUNTO RESIDENCIAL Y COMERCIAL BOSQUES DE SANTA MONICA P.H</t>
  </si>
  <si>
    <t>GABMARA SAS</t>
  </si>
  <si>
    <t>DG 10 A TV 36 82 MONTEBONITO RESERVADO MZ 6 CASA 3</t>
  </si>
  <si>
    <t>CR 21 150 05 CERRITOS RESERVADO T5 APT 5088</t>
  </si>
  <si>
    <t>TIENE DEPÓSITO DE $350.000</t>
  </si>
  <si>
    <t>DIANA CAROLINA ORTIZ VILLA</t>
  </si>
  <si>
    <t xml:space="preserve">CALLE 34 # 20 - 50 LA DULCERA - INGÁ APTO 1306 </t>
  </si>
  <si>
    <t>GRAN RESERVA</t>
  </si>
  <si>
    <t>ingenieradianaortiz@gmail.com</t>
  </si>
  <si>
    <t xml:space="preserve">CL 34 20 50 LA GRAN RESERVA - INGA APT 1204 </t>
  </si>
  <si>
    <t>TIENE DEPÓSITO DE $400.000</t>
  </si>
  <si>
    <t>SIMPLE</t>
  </si>
  <si>
    <t>JUAN CARLOS RIOS VERGARA</t>
  </si>
  <si>
    <t>CRA 29 GIAGONAL 44A 89 MANZANA 25 CASA 21 JARDIN DE VILLAVENTO</t>
  </si>
  <si>
    <t>SANTOS VASQUEZ HERRERA</t>
  </si>
  <si>
    <t>CRA 40 A # 63 - 19 MANZANA G CASA 23 NORMANDIA PISO 1</t>
  </si>
  <si>
    <t>DIANA SANTA ARBOLEDA</t>
  </si>
  <si>
    <t>34 671243465</t>
  </si>
  <si>
    <t>dianita2708@hotmail.com</t>
  </si>
  <si>
    <t>milohoyos1978@gmail.com</t>
  </si>
  <si>
    <t>127870000081</t>
  </si>
  <si>
    <t>CALLE 150 CRA 15B  - 20 MANZANA 5 CASA 16 PISO 1 URBANIZACIÓN PORTAL DEL CAMPO</t>
  </si>
  <si>
    <t>JORGE CUADROS</t>
  </si>
  <si>
    <t>44 7976300847</t>
  </si>
  <si>
    <t>0702009363</t>
  </si>
  <si>
    <t>JHON HENRY QUINTERO</t>
  </si>
  <si>
    <t>44 7428088395</t>
  </si>
  <si>
    <t>68A</t>
  </si>
  <si>
    <t>PEDRO ANGEL LLOREDA CASTILLO</t>
  </si>
  <si>
    <t>CRA 4 A CALLE 58 - 58 MANZANA 22  CASA 27 PISO 1</t>
  </si>
  <si>
    <t>ANGELLY LORENA RAMIREZ CARDONA</t>
  </si>
  <si>
    <t>johnquintero@hotmail.com.uk</t>
  </si>
  <si>
    <t>bosquestmonica@hotmail.com</t>
  </si>
  <si>
    <t>calle 63 # 14 40</t>
  </si>
  <si>
    <t>pedro27.allc@gmail.com</t>
  </si>
  <si>
    <t xml:space="preserve">PEDRO ALONSO RIOS VALENCIA </t>
  </si>
  <si>
    <t>DAVID STEVEN RIOS VALENCIA</t>
  </si>
  <si>
    <t>marioand2008@hotmail.com</t>
  </si>
  <si>
    <t>MONICA ACOSTA URREGO</t>
  </si>
  <si>
    <t xml:space="preserve">MONICA ACOSTA URREGO </t>
  </si>
  <si>
    <t>03173784502</t>
  </si>
  <si>
    <t>61 403796221</t>
  </si>
  <si>
    <t>LUISA ARLED ZAPATA</t>
  </si>
  <si>
    <t>LUIS ARLED ZAPATA</t>
  </si>
  <si>
    <t>44 7305867766</t>
  </si>
  <si>
    <t>luiszapata65@hotmail.com</t>
  </si>
  <si>
    <t>CARLOS ARTURO OBANDO</t>
  </si>
  <si>
    <t>1 551 9980728</t>
  </si>
  <si>
    <t>MARIA CONSUELO AGUIRRE</t>
  </si>
  <si>
    <t>pREAVISO 30 DIAS</t>
  </si>
  <si>
    <t xml:space="preserve">NO VEO CARTA DE DEPÓSITO
</t>
  </si>
  <si>
    <t>MARIA EUGENIA CORTEZ GARZON</t>
  </si>
  <si>
    <t>sysmae@gmail.com</t>
  </si>
  <si>
    <t>ANA ROCIO SANCHEZ PERDOMO</t>
  </si>
  <si>
    <t>ana.rociosanchezp@gmail.com</t>
  </si>
  <si>
    <t>bernardogarzon1@hotmail.com</t>
  </si>
  <si>
    <t>DEPOSITO DE SERVICIOS</t>
  </si>
  <si>
    <t>JOHAN CAMILO GIRALDO RAMIREZ</t>
  </si>
  <si>
    <t>camilogiraldo1304@hotmail.com</t>
  </si>
  <si>
    <t>MARIA OFELIA LOAIZA CARDONA</t>
  </si>
  <si>
    <t>mariaofelialo190@gmail.com</t>
  </si>
  <si>
    <t>JULIAN ARANGO CORREA</t>
  </si>
  <si>
    <t>CONJUNTO PASEO DE LA CASTELLANA PH AV LAS AMERICAS #50 - 03 BL 1 APTO 408</t>
  </si>
  <si>
    <t>AV LAS AMERICAS</t>
  </si>
  <si>
    <t>julian_ar1192@hotmail.com</t>
  </si>
  <si>
    <t>ALEJANDRA DE LUQUE ORDOÑEZ</t>
  </si>
  <si>
    <t>aledeluque93@gmail.com</t>
  </si>
  <si>
    <t>MARCO FIDEL CORTES DURAN</t>
  </si>
  <si>
    <t>mfcortes69@gmail.com</t>
  </si>
  <si>
    <t>MARTHA LUCIA RODRIGEZ DIAZ</t>
  </si>
  <si>
    <t>07903719308</t>
  </si>
  <si>
    <t>CONJUNTO RESIDENCIAL Y COMERCIAL PASEO LA CASTELLANA PH</t>
  </si>
  <si>
    <t>BANCO CAJA SOCIAL</t>
  </si>
  <si>
    <t>TIENE CARTA DE DEPOSITO</t>
  </si>
  <si>
    <t>AV DE LAS AMERICAS 50 30  PASEO LA CASTELLANA BQ1 APT 503</t>
  </si>
  <si>
    <t>ALEJANDRA MARIA GIRALDO GONZALEZ</t>
  </si>
  <si>
    <t>alejandragiraldogon@hotmail.com</t>
  </si>
  <si>
    <t>CLAUDIA ISABEL GONZALEZ SERNA</t>
  </si>
  <si>
    <t>claudisago@gmail.com</t>
  </si>
  <si>
    <t>CARLOS ALBERTO ZULUAGA RAMIREZ</t>
  </si>
  <si>
    <t>LUIS FERNANDO ZULUAGA</t>
  </si>
  <si>
    <t>lorena-eliteshop@hotmail.com</t>
  </si>
  <si>
    <t>heiller.abadia@ucp.edu.co</t>
  </si>
  <si>
    <t>jhonma2006@hotmail.com</t>
  </si>
  <si>
    <t>rositapat777@hotmail.com</t>
  </si>
  <si>
    <t>sangutigra@yahoo.es</t>
  </si>
  <si>
    <t>mtapasco1@gmail.com</t>
  </si>
  <si>
    <t>clausle2503@hotmail.com</t>
  </si>
  <si>
    <t>TATIANA HERNANDEZ SANCHEZ</t>
  </si>
  <si>
    <t>tatishs@hotmail.com</t>
  </si>
  <si>
    <t>NATALIA ANDREA GARZON AVENDAÑO</t>
  </si>
  <si>
    <t>natygarzon27@hotmail.com</t>
  </si>
  <si>
    <t>KATHERINE GARCIA OCHOA</t>
  </si>
  <si>
    <t>katherine.garcia@ucp.edu.co</t>
  </si>
  <si>
    <t>LAURA DANIELA CLAVIJO</t>
  </si>
  <si>
    <t>laura.parra@ucp.edu.co</t>
  </si>
  <si>
    <t>gdalzate@gmail.com</t>
  </si>
  <si>
    <t xml:space="preserve">gdalzate@gmail.com </t>
  </si>
  <si>
    <t>DANIEL ALBERTO TABORDA BAÑOL</t>
  </si>
  <si>
    <t>juanme621@hotmail.co</t>
  </si>
  <si>
    <t>carozansu10@gmail.com</t>
  </si>
  <si>
    <t>AV DE LAS AMERICAS 50 03  PASEO LA CASTELLANA BQ3 APT 609</t>
  </si>
  <si>
    <t>ANA ISABEL HERNANDEZ RAMIREZ</t>
  </si>
  <si>
    <t>graficasgerencia@une.net.co</t>
  </si>
  <si>
    <t>OMAR MAURICIO SIERRA BARBERI</t>
  </si>
  <si>
    <t>machicho0405@gmail.com</t>
  </si>
  <si>
    <t>MIGUEL ANTONIO CASTRO GIRALDO</t>
  </si>
  <si>
    <t>CRISTIAN FELIPE DEL VALLE LONDOÑO</t>
  </si>
  <si>
    <t>solucionesxq@gmail.com</t>
  </si>
  <si>
    <t>JHOAN SEBASTIAN CONTRERAS OSORIO</t>
  </si>
  <si>
    <t>sebastiancontreras112391@gmail.com</t>
  </si>
  <si>
    <t>TIENE CARTA DEPÓSITO DE $250.000</t>
  </si>
  <si>
    <t>CARLOS MARIO CORTES GALLEGO</t>
  </si>
  <si>
    <t>c@elementalab.com</t>
  </si>
  <si>
    <t>JHON JAIRO VALERO RESTREPO</t>
  </si>
  <si>
    <t>cv@elementalab.com</t>
  </si>
  <si>
    <t>CARLOS FABIAN HOYOS MONROY</t>
  </si>
  <si>
    <t>fabianhoyos57@gmail.com</t>
  </si>
  <si>
    <t>MELVA MONROY CASTRO</t>
  </si>
  <si>
    <t>melvin1950@hotmail.com</t>
  </si>
  <si>
    <t>EDWIN JAIR RAMIREZ MARTINEZ</t>
  </si>
  <si>
    <t>AV DE LAS AMERICAS 50 03  PASEO LA CASTELLANA BQ6 APT 406</t>
  </si>
  <si>
    <t>yair5369@hotmail.com</t>
  </si>
  <si>
    <t>JAIME ALEXANDER GUTIERREZ BARON</t>
  </si>
  <si>
    <t>jaimealexandergutierrez@gmail.com</t>
  </si>
  <si>
    <t>miguelantoniocastrogiraldo@hotmail.com</t>
  </si>
  <si>
    <t>JUAN GUILLERMO CASTRO</t>
  </si>
  <si>
    <t>CLAUDIA PATRICIA GALEANO GUZMAN</t>
  </si>
  <si>
    <t>claudia.galeanog@gmail.com</t>
  </si>
  <si>
    <t>ALFREDO GALEANO AREVALO</t>
  </si>
  <si>
    <t>agaleano5@hotmail.com</t>
  </si>
  <si>
    <t>OK</t>
  </si>
  <si>
    <t>TIENE DEPOSITO DE $300.000</t>
  </si>
  <si>
    <t>AUGUSTO CARDONA GIRALDO</t>
  </si>
  <si>
    <t>augusto.cardona@hotmail.com</t>
  </si>
  <si>
    <t>RUBIELO CARDONA GIRALDO</t>
  </si>
  <si>
    <t>rucardona16@gmail.com</t>
  </si>
  <si>
    <t>AV DE LAS AMERICAS BOSQUES DE SANTA HELENA1  # 53 - 20 BLOQUE 1 APTO 102</t>
  </si>
  <si>
    <t>JESSICA TATIANA GUTIERREZ MARIN</t>
  </si>
  <si>
    <t>arqjgutierrezm@gmail.com</t>
  </si>
  <si>
    <t>ROSALBA GUTIERREZ VAHOS</t>
  </si>
  <si>
    <t>ALBERTO MARIN GARCIA</t>
  </si>
  <si>
    <t>900032174-5</t>
  </si>
  <si>
    <t>BOSQUES DE SANTA HELENA P.H</t>
  </si>
  <si>
    <t>AVENIDA LAS AMERICAS 54 - 10</t>
  </si>
  <si>
    <t>BOSQUES DE SANTA HELENA PH</t>
  </si>
  <si>
    <t>NATALIA GUTIERREZ RIVERA</t>
  </si>
  <si>
    <t>AVENIDA LAS AMERICAS BOSQUE DE SANTA HELENA 1 #54 - 10 LOCAL 17</t>
  </si>
  <si>
    <t>BOSQUE DE SANTA HELANA</t>
  </si>
  <si>
    <t>nathgr.17@gmail.com</t>
  </si>
  <si>
    <t>OSCAR GABRIEL CASTRO RUIZ</t>
  </si>
  <si>
    <t>moltkc18@hotmail.com</t>
  </si>
  <si>
    <t>CLAUDIA CECILIA RAMIREZ CORREA</t>
  </si>
  <si>
    <t>LUIS ORLANDO RAIGOSA FRANCO</t>
  </si>
  <si>
    <t>AV DE LAS AMERICAS BOSQUES DE SANTA HELENA2  # 53 - 20 BLOQUE 2 APTO 104</t>
  </si>
  <si>
    <t>DANIEL SUAREZ MAFLA</t>
  </si>
  <si>
    <t>ELMER YOVAN MAFLA ZAPATA</t>
  </si>
  <si>
    <t>NUMILA MIRIAM GUZMAN ORTIZ</t>
  </si>
  <si>
    <t>CONJUNTO RESIDENCIAL BOSQUES DE SANTA HELENA 2 LOCAL 1</t>
  </si>
  <si>
    <t>LUIS FERNANDO GARZON DUQUE</t>
  </si>
  <si>
    <t>JUAN DAVID RUIZ AMAYA</t>
  </si>
  <si>
    <t>CALLE 48 # 19 - 200 ANDALUCIA BLOQUE 2 APTO 202</t>
  </si>
  <si>
    <t>juanda.ru@hotmail.com</t>
  </si>
  <si>
    <t>JHON JAIRO RUIZ AMAYA</t>
  </si>
  <si>
    <t>jhja69@hotmail.com</t>
  </si>
  <si>
    <t>CESAR AUGUSTO GARCIA LOPEZ</t>
  </si>
  <si>
    <t>1 201 3620527</t>
  </si>
  <si>
    <t>cema2000@gmail.com</t>
  </si>
  <si>
    <t>MARIA ELENA PEREZ</t>
  </si>
  <si>
    <t>TIENE DEPOSITO DE $120.000</t>
  </si>
  <si>
    <t>afejvr@gmail.com</t>
  </si>
  <si>
    <t>danielmafla@hotmail.com</t>
  </si>
  <si>
    <t>yovanmaflaz@hotmail.com</t>
  </si>
  <si>
    <t>numiguz@hotmail.com</t>
  </si>
  <si>
    <t>FALABELLA</t>
  </si>
  <si>
    <t>DIANA JULIETH GARCIA BELTRAN</t>
  </si>
  <si>
    <t>diany1506@hotmail.com</t>
  </si>
  <si>
    <t>MAURICIO NIETO ECHEVERRY</t>
  </si>
  <si>
    <t>mauricionieto29@gmail.com</t>
  </si>
  <si>
    <t>CRA 16 # 24 75 EDIFICIO YEIMARAL APTO 201</t>
  </si>
  <si>
    <t>alejandrofernandezgarcia84@gmail.com</t>
  </si>
  <si>
    <t>DANA FERNANDA RAMOS ARANGO</t>
  </si>
  <si>
    <t>jorgemedia303@gmail.com</t>
  </si>
  <si>
    <t>marlon.roman@fiscalia.gov.co</t>
  </si>
  <si>
    <t>gabrielbermudez847@gmail.com</t>
  </si>
  <si>
    <t>jhonybravo1114@hotmail.com</t>
  </si>
  <si>
    <t>angelly.lra@gmail.com</t>
  </si>
  <si>
    <t>44 7476 603594</t>
  </si>
  <si>
    <t>albaceciliacatano@gmail.com</t>
  </si>
  <si>
    <t>316 8723698</t>
  </si>
  <si>
    <t>LUCY VALENCIA MONTOYA</t>
  </si>
  <si>
    <t>YAIMARAL</t>
  </si>
  <si>
    <t>JUAN FELIPE CANDELO MARIN</t>
  </si>
  <si>
    <t>CARRERA 30A CASA 28 PISO 1 BARRIO EL ACUARIO (CUBA)</t>
  </si>
  <si>
    <t>jfelipecandelo@gmail.com</t>
  </si>
  <si>
    <t>DURIAN MEJIA GARCIA</t>
  </si>
  <si>
    <t>TIENE DEPOSITO DE $3000.000</t>
  </si>
  <si>
    <t>FRANCIA TUSARMA AGUDELO</t>
  </si>
  <si>
    <t>francytusarma@hotmail.com</t>
  </si>
  <si>
    <t>LINA MARIA TUSARMA AGUDELO</t>
  </si>
  <si>
    <t>inortu27.t@gmail.com</t>
  </si>
  <si>
    <t>CENARIO RODRIGUEZ HERNANDEZ</t>
  </si>
  <si>
    <t>cenario.rodriguez@esap.edu.co</t>
  </si>
  <si>
    <t>ARELY CECILIA TOSSE MARTINEZ</t>
  </si>
  <si>
    <t>arelytosse@gmail.com</t>
  </si>
  <si>
    <t>ROSA MARIA TOBIAS HERRERA</t>
  </si>
  <si>
    <t>CONJUNTO RESIDENCIAL EL TULCAN 1 BLOQUE 8 APTO 401</t>
  </si>
  <si>
    <t>MARTHA CECILIA MENDOZA GIRALDO</t>
  </si>
  <si>
    <t>JAIME EDUARDO GONZALEZ</t>
  </si>
  <si>
    <t>ganarcomercializadora@yahoo.es</t>
  </si>
  <si>
    <t>GLORIA NANCI RAMIREZ</t>
  </si>
  <si>
    <t>800065098-2</t>
  </si>
  <si>
    <t>URBANIZACION EL TULCAN 1 ETAPA PH</t>
  </si>
  <si>
    <t>CR 29 18 - 136</t>
  </si>
  <si>
    <t>LINA</t>
  </si>
  <si>
    <t>admonph.001@gmail.com</t>
  </si>
  <si>
    <t>RUBEN SANTIAGO ACEVEDO MAIMON</t>
  </si>
  <si>
    <t>LA CAMPIÑA CALLE 18 #9 - 45</t>
  </si>
  <si>
    <t>BRAYAN SANTIAGO ACEVEDO PEREZ</t>
  </si>
  <si>
    <t>LUZ HEIDY MUÑOZ GOMEZ</t>
  </si>
  <si>
    <t>CARRERA 40A # 63 19 MANZANA G CASA 23 PISO 2 NORMANDIA</t>
  </si>
  <si>
    <t>uzdymu@gmail.com</t>
  </si>
  <si>
    <t>luz eugenia bravo romero</t>
  </si>
  <si>
    <t>luzeu1808@gmail.com</t>
  </si>
  <si>
    <t>DIANA YIRLEY SANTA</t>
  </si>
  <si>
    <t xml:space="preserve">CALLE 27 # 12 - 33 BOSQUES DE SANTA ANA </t>
  </si>
  <si>
    <t>SANTA ROSA DE CABAL</t>
  </si>
  <si>
    <t>LUIS HERNANDO GIRALDO GUERRERO</t>
  </si>
  <si>
    <t>DIANA PATRICIA HENAO VILLEGAS</t>
  </si>
  <si>
    <t>JUAN CARLOS  AYALA ESPINOSA</t>
  </si>
  <si>
    <t>DORIS LULDIVIA RAMIREZ ZAPATA</t>
  </si>
  <si>
    <t>WILMAR YOHANI BARRERA</t>
  </si>
  <si>
    <t>DAHIANA ORTIZ RESTREPO</t>
  </si>
  <si>
    <t>MAURICIO LONDOÑO LONDOÑO</t>
  </si>
  <si>
    <t>DIAGONAL 4 TV 35B - 06 MANZANA 26 CASA 3 MONTEBONITO</t>
  </si>
  <si>
    <t>ANA LUCIA ZAPATA RODRIGUEZ</t>
  </si>
  <si>
    <t>JONATHAN CAMILO BERNAL ALDANA</t>
  </si>
  <si>
    <t>JOSE DANILO GIL BERMUDEZ</t>
  </si>
  <si>
    <t>TRANSVERSAL 35B # DIAGONAL 3 - O7 MONTEBONITO ETAPA 6 LA GIRALDA CASA 24 MANZANA 25</t>
  </si>
  <si>
    <t>LEIDY CATHERINE GIL MARIN</t>
  </si>
  <si>
    <t>OSCAR FERNANDO OSPINA ESPINOSA</t>
  </si>
  <si>
    <t>JHON CARLOS CARVAJAL HENAO</t>
  </si>
  <si>
    <t>AV DE LAS AMERICAS # 50 - 03 CONJUNTO RESIDENCIAL PASEO DE LA CASTELLANA BQ 2 APTO 409</t>
  </si>
  <si>
    <t>CLAUDIA HENAO OCAMPO</t>
  </si>
  <si>
    <t>LADY JOHANNA URIBE RESTREPO</t>
  </si>
  <si>
    <t>leidyuribe1983@gmail.com</t>
  </si>
  <si>
    <t>oscarospina1230@gmail.com</t>
  </si>
  <si>
    <t>44 7403194381</t>
  </si>
  <si>
    <t>SENDEROS DE SAN SILVESTRE PARQUE RESIDENCIAL PH CALLE 106 #13N- 75 APTO 2135</t>
  </si>
  <si>
    <t>ALEJANDRA ARISTIZABAL RESTREPO</t>
  </si>
  <si>
    <t>KARLA PATRICIA POSSO CASTRILLON</t>
  </si>
  <si>
    <t>karlaposso82@gmail.com</t>
  </si>
  <si>
    <t>DEPOSITO FARMACEUTICO CAFAMILIAR DISTRIBUCIONES</t>
  </si>
  <si>
    <t>CALLE 21 # 3 - 76  LOCAL ESQUINA CENTRO</t>
  </si>
  <si>
    <t>GREALDINE RODRIGUEZ JARAMILLO</t>
  </si>
  <si>
    <t>DIANA PATRICIA GIRALDO GONZALEZ</t>
  </si>
  <si>
    <t>ANDRES EVELIO GIRALDO OSPINA</t>
  </si>
  <si>
    <t xml:space="preserve">k 14 # 10 - 34 </t>
  </si>
  <si>
    <t>CE</t>
  </si>
  <si>
    <t>PTE</t>
  </si>
  <si>
    <t>CC</t>
  </si>
  <si>
    <t>ARRENDATARIA AUTENTICO PERO NO FIRMO</t>
  </si>
  <si>
    <t xml:space="preserve">CONTRATO DE ARREDNAMIENTO EN COPIA </t>
  </si>
  <si>
    <t>OBSERVACIONES SPA</t>
  </si>
  <si>
    <t>CARPETA</t>
  </si>
  <si>
    <t>FISICA</t>
  </si>
  <si>
    <t>CONFIRMAR CESION ENTRE ARRENDATARIOS</t>
  </si>
  <si>
    <t>AFIANZADORA NACIONAL SAS</t>
  </si>
  <si>
    <t>LIMITACION FIANZA</t>
  </si>
  <si>
    <t>APROBADO</t>
  </si>
  <si>
    <t>APROBADO CONDICIONADO</t>
  </si>
  <si>
    <t>NEGADO</t>
  </si>
  <si>
    <t>3 meses</t>
  </si>
  <si>
    <t>DOCUMENTAL</t>
  </si>
  <si>
    <t>GLORIA INES UPEGUI</t>
  </si>
  <si>
    <t>NO APLICA</t>
  </si>
  <si>
    <t>FALTA INVENTARIO</t>
  </si>
  <si>
    <t>FALTA INVENTARIO, MANDATO SIN FIRMAS</t>
  </si>
  <si>
    <t>FALTA INFORMACION DE GIRO PP</t>
  </si>
  <si>
    <t>CAMILO ANDRES CARDONA RESTREPO</t>
  </si>
  <si>
    <t>FALTA INFORMACION, MANDATO SIN FRMA, FALTA INVENTARIO</t>
  </si>
  <si>
    <t>FALTA INFORMACION DE GIRO Y CONTACTO DE PROPIETARIOS</t>
  </si>
  <si>
    <t>FALTA INFORMACION DE GIRO Y CONTACTO DE PP</t>
  </si>
  <si>
    <t>MANDATO SIN FIRMAS, FALTA INVENTARIO</t>
  </si>
  <si>
    <t>WILMAN MOSQUERA COSSIO</t>
  </si>
  <si>
    <t>FALTA INFORMACION DE ADMINISTRACION, MANDATO SIN FIRMAS, FALTA INVENTARIO</t>
  </si>
  <si>
    <t>ESNEIDA OSPINA ESPINOSA</t>
  </si>
  <si>
    <t>ALBA CECILIA CATAÑO RODRIGUEZ</t>
  </si>
  <si>
    <t>CONFIRMAR VALOR DE CANON, RELACIONAN UNO DIFERENTE AL CONTRATO EN LA MATRIZ, CONFIRMAR VALOR DE ADMIN, MADATO SIN FIRMAS, FALTA INVENTARIO</t>
  </si>
  <si>
    <t>TIENE UNA PERSONA ENCARGADA EL SEÑOR LUIS ALBERTO PERDOMO CÉDULA 10086204, FALTA INVENTARIO</t>
  </si>
  <si>
    <t>ROGER LONDOÑO QUICENO</t>
  </si>
  <si>
    <t>CONFIRMAR CANON, RELACIONAN CON EL QUE INICIO EL CTO, MANDATO SIN FIRMAS, FALTA INVENTARIO</t>
  </si>
  <si>
    <t>MANDATO SIN FIRMA, FALTA INVENTARIO</t>
  </si>
  <si>
    <t>RODRIGO GOMEZ HOYOS</t>
  </si>
  <si>
    <t>RICARDO GOMEZ POSADA</t>
  </si>
  <si>
    <t>FALTA CEDULA DE BENEFICIARIO DE GIRO, MANDATO SIN FIRMA, FALTA INVENTARIO</t>
  </si>
  <si>
    <t>MARIO AGUDELO NAVARRO</t>
  </si>
  <si>
    <t>SANDRA PEÑA GARZON</t>
  </si>
  <si>
    <t>ARRENDATARIA AUTENTICO PERO NO FIRMO, CONFIRMAR VALOR DE DEPOSITO, MANDATO SIN FIRMA, FALTA INVENTARIO</t>
  </si>
  <si>
    <t>MANDATO SIN FIRMA, FALTA INVENTARIO, MANDATO NO TIENE % COMSION</t>
  </si>
  <si>
    <t>AYDA MARITZA SALDAÑA</t>
  </si>
  <si>
    <t>CONFIRMAR CANON A PARTIR DE ENERO, MANDATO SIN FIRMA, FALTA INVENTARIO</t>
  </si>
  <si>
    <t>NO HAY MANDATO, FALTA INVENTARIO</t>
  </si>
  <si>
    <t>CONFIRMAR CANON, REGISTRAN CON EL QUE INICIO EL CONTRATO, MANDATO SIN FIRMA, FALTA INVENTARIO</t>
  </si>
  <si>
    <t>GUSTAVO GALVIS</t>
  </si>
  <si>
    <t>FALTA INFORMACION DE CONTACTO Y GIRO DE PP, MANDATO SIN FIRMA, FALTA INVENTARIO</t>
  </si>
  <si>
    <t>JORGE CUADROS MEJIA</t>
  </si>
  <si>
    <t>CONFIRMAR CANON, FALTA INVENTARIO, CONFIRMAR SI ESTA EN SINIESTRO</t>
  </si>
  <si>
    <t>CONTRATO DE ARREDNAMIENTO EN COPIA, FLATA CORREO DE LA ADMINISTRACION, MAMTADO SIN FIRMA, FALTA INVENTARIO</t>
  </si>
  <si>
    <t>CONFIRMAR QUIEN PAGA LA ADMINSITRACION, MANDATO SIN FIRMA, FALTA INVENTARIO</t>
  </si>
  <si>
    <t xml:space="preserve">MANDATO SIN FIRMA, FALTA INVENTARIO </t>
  </si>
  <si>
    <t>ERIKA JOHANA MORALES MURCIA</t>
  </si>
  <si>
    <t>CONFIRMAR CESION ENTRE ARRENDATARIOS, CONFIRMAR CANON, FALTA INFORMACION DE CONTACTO Y GIRO A PP, MANDATO SIN FIRMA, FALTA INVENTARIO</t>
  </si>
  <si>
    <t>CONTRATO DE ARRENDAMIENTO EN COPIA, CONFIRMAR QUIEN PAGA LA ADMIN, MANDATO SIN FIRMA, FALTA INVENTARIO</t>
  </si>
  <si>
    <t>REVISAR CARPETA NO ESTA ESCANEADA</t>
  </si>
  <si>
    <t xml:space="preserve">CONCEPTO </t>
  </si>
  <si>
    <t>VALOR</t>
  </si>
  <si>
    <t xml:space="preserve">VALOR CANONES </t>
  </si>
  <si>
    <t>VALOR COMISIONES</t>
  </si>
  <si>
    <t>TOTAL A FACTURAR</t>
  </si>
  <si>
    <t>IMPUESTOS</t>
  </si>
  <si>
    <t>RETENCION EN LA FUENTE</t>
  </si>
  <si>
    <t>RETEICA 11.04/1000</t>
  </si>
  <si>
    <t xml:space="preserve">DESCUENTOS </t>
  </si>
  <si>
    <t>50% ENVIO NOTIFICACIONES</t>
  </si>
  <si>
    <t>TOTAL DESCUENTOS</t>
  </si>
  <si>
    <t>ABONOS</t>
  </si>
  <si>
    <t>TOTAL ABONOS</t>
  </si>
  <si>
    <t>PAGOS</t>
  </si>
  <si>
    <t xml:space="preserve">TOTAL A GIRAR </t>
  </si>
  <si>
    <t>LIQUIDACION NEGOCIACION SU CASA - PEREIRA</t>
  </si>
  <si>
    <t>VALOR COMISIONES X 16</t>
  </si>
  <si>
    <t xml:space="preserve">HOSPEDAJE Y TIQUETES </t>
  </si>
  <si>
    <t xml:space="preserve">DEPOSITOS </t>
  </si>
  <si>
    <t>% SEGURO</t>
  </si>
  <si>
    <t>VIGENCIA DEL CONTRATO MESES</t>
  </si>
  <si>
    <t>EMPALME</t>
  </si>
  <si>
    <t>JOSE GUILLERMO TELLEZ RODRIGUEZ</t>
  </si>
  <si>
    <t>CALLE 150 CRA 15B  - 20 MANZANA 5 CASA 16 PISO 2 URBANIZACIÓN PORTAL DEL CAMPO</t>
  </si>
  <si>
    <t>siempretriunfando-1@hotmail.com</t>
  </si>
  <si>
    <t>LUIS ANTONIO TELLEZ RODRIGUEZ</t>
  </si>
  <si>
    <t>VIA CERRITOS LA VIRGINIA CONDOMINIO ANDALUCIA CASA 10</t>
  </si>
  <si>
    <t>guillertellez55@hotmail.com</t>
  </si>
  <si>
    <t>REINO UNIDO</t>
  </si>
  <si>
    <t>NO TIENE</t>
  </si>
  <si>
    <t>PREAVISO DE 30 DIAS</t>
  </si>
  <si>
    <t>JAMES RIOS ALVAREZ</t>
  </si>
  <si>
    <t>CALLE 48 #19 - 200 CONJUNTO COMERCIAL Y RESIDENCIAL ANDALUCIA PH CASA 72</t>
  </si>
  <si>
    <t>jriosalv@yahoo.es</t>
  </si>
  <si>
    <t>ISABELA MARIN ESCOBAR</t>
  </si>
  <si>
    <t>CRA 10 # 52 - 149 CASA 67 TACUARA</t>
  </si>
  <si>
    <t>isabela.marin.escobar@gmail.com</t>
  </si>
  <si>
    <t>TIENE DEPOSITO DE $400.000</t>
  </si>
  <si>
    <t>CLAUDIA MARCELA MARIN ZULUAGA</t>
  </si>
  <si>
    <t>AVENIDA LAS AMERICAS # 50-03 CONJUNTO RESIDENCIAL PASEO DE LA CASTELLANA BLOQUE 6 APTO 007</t>
  </si>
  <si>
    <t>majoltda@hotmail.com</t>
  </si>
  <si>
    <t>JORGE ELIECER GARCES OSPINA</t>
  </si>
  <si>
    <t>CALLE 89 # 89 - 26 SANTA CLARA DE LAS VILLAS</t>
  </si>
  <si>
    <t>GLORIA ELENA RIOS MEJIA</t>
  </si>
  <si>
    <t>gloriaerm@yahoo.com</t>
  </si>
  <si>
    <t>07340125180</t>
  </si>
  <si>
    <t>LUISA FERNANDA ARCILA GIRALDO</t>
  </si>
  <si>
    <t>AVENIDA LAS AMERICAS # 50-03 CONJUNTO RESIDENCIAL PASEO DE LA CASTELLANA BLOQUE 3 APTO 504</t>
  </si>
  <si>
    <t>pitusarci@gmail.com</t>
  </si>
  <si>
    <t>ANDREA DEL PILAR ARCILA GIRALDO</t>
  </si>
  <si>
    <t>PASEO DE LA CASTELLANA T2 APTO 505</t>
  </si>
  <si>
    <t>andepiar@gmail.com</t>
  </si>
  <si>
    <t>CARRERA 7 # 2 E - 45 BARRIO ALFONSO LOPEZ</t>
  </si>
  <si>
    <t>no manejan</t>
  </si>
  <si>
    <t>JUAN CAMILO BALLESTEROS</t>
  </si>
  <si>
    <t>CONJUNTO RESIDENCIAL PASEO DE LA CASTELLANA BLOQUE 2 APTO 206</t>
  </si>
  <si>
    <t>juanballesteros939@hotmail.com</t>
  </si>
  <si>
    <t>YENY PAOLA BALLESEROS SANCHEZ</t>
  </si>
  <si>
    <t>CALLE 62 # 8 - 20 CONDOMINIO VILA NOVA</t>
  </si>
  <si>
    <t>IBAGUE</t>
  </si>
  <si>
    <t>MARIA LUCELLY DIOSA</t>
  </si>
  <si>
    <t>07394539567</t>
  </si>
  <si>
    <t>JULIAN JOSE ARBELAEZ GALLO</t>
  </si>
  <si>
    <t>AVENIDA LAS AMERICAS # 50-03 CONJUNTO RESIDENCIAL PASEO DE LA CASTELLANA BLOQUE 4 APTO 208</t>
  </si>
  <si>
    <t>julianarbelaez21@gmail.com</t>
  </si>
  <si>
    <t>CONSUELO MONCADA RAMIREZ</t>
  </si>
  <si>
    <t>conchitamoncada@hotmail.com</t>
  </si>
  <si>
    <t>bocsnwgrastella@yahoo.com</t>
  </si>
  <si>
    <t>TIENE DEPOSITO DE $130.000</t>
  </si>
  <si>
    <t>MITZI ELENA ANDERSON</t>
  </si>
  <si>
    <t>AVENIDA LAS AMERICAS # 50-03 CONJUNTO RESIDENCIAL PASEO DE LA CASTELLANA BLOQUE 4 APTO 108</t>
  </si>
  <si>
    <t>southernpride72668@gmail.com</t>
  </si>
  <si>
    <t>CAMILO ANDRES CARJAVAL ZAPATA</t>
  </si>
  <si>
    <t>JARDIN II MANZANA 7 CASA 12 2 PISO</t>
  </si>
  <si>
    <t>camiloandrescarvajal@hotmail.com</t>
  </si>
  <si>
    <t>GUSTAVO HUMBERTO CEBALLOS OSORIO</t>
  </si>
  <si>
    <t>gumbert08@hotmail.com</t>
  </si>
  <si>
    <t>EDGAR GUSTAVO OSORIO DIMAX</t>
  </si>
  <si>
    <t>AVENIDA LAS AMERICAS # 50-03 CONJUNTO RESIDENCIAL PASEO DE LA CASTELLANA BLOQUE 2 APTO 510</t>
  </si>
  <si>
    <t>edgarosorio@colautos.co</t>
  </si>
  <si>
    <t>6 meses</t>
  </si>
  <si>
    <t>ALEN MARTIN OSORIO SAKALOVA</t>
  </si>
  <si>
    <t>alen@panter.com</t>
  </si>
  <si>
    <t>JOHN JAIRO ARCILA VALENCIA</t>
  </si>
  <si>
    <t>TIENE DEPOSITO DE $200.000</t>
  </si>
  <si>
    <t>JACKSON BECERRA CORDOBA</t>
  </si>
  <si>
    <t>O</t>
  </si>
  <si>
    <t>CONJUNTO TORRES DE SAN MATEO APTO 403 TORRE 2</t>
  </si>
  <si>
    <t>jacksonbecerracordoba@gmail.com</t>
  </si>
  <si>
    <t>SUKY DEL CARMEN COPETE RICHARDS</t>
  </si>
  <si>
    <t>DIANA CAROLINA TORRES CORREA</t>
  </si>
  <si>
    <t>800236468-9</t>
  </si>
  <si>
    <t>UNIDAD RESIDENCIAL TORRES DE SAN MATEO</t>
  </si>
  <si>
    <t>ANDRES F LIKAS</t>
  </si>
  <si>
    <t>CARRERA 16 # 62 - 02 AVENIDA SAN MATEO</t>
  </si>
  <si>
    <t>torresdesanmateoph@hotmail.com</t>
  </si>
  <si>
    <t>ANGELA MARIA JARAMILLO HINCAPIE</t>
  </si>
  <si>
    <t>AV DE LAS AMERICAS # 50 - 03 CONJUNTO RESIDENCIAL PASEO DE LA CASTELLANA BLOQUE 4 APTO 407</t>
  </si>
  <si>
    <t>angiejara12@hotmail.com</t>
  </si>
  <si>
    <t xml:space="preserve">JHONATAN HERNANDEZ JIMENEZ </t>
  </si>
  <si>
    <t>MANZANA 12 CASA 12 COLINAS DEL BOSQUE</t>
  </si>
  <si>
    <t>jhonatan.hernandez.j@gmail.com</t>
  </si>
  <si>
    <t>alejopaez85@hotmail.com</t>
  </si>
  <si>
    <t>TIENE DEPOSITO DE $250000</t>
  </si>
  <si>
    <t>MANIZALES</t>
  </si>
  <si>
    <t>ARMENIA</t>
  </si>
  <si>
    <t>FILADELFIA CALDAS</t>
  </si>
  <si>
    <t>LA VIRGINIA</t>
  </si>
  <si>
    <t>BELLO/ANTIOQUIA</t>
  </si>
  <si>
    <t>BUCARAMANGA</t>
  </si>
  <si>
    <t>CALI</t>
  </si>
  <si>
    <t>DIAGONAL 25F CONJUNTO RESERVAS DE MILAN CASA 92 DOS QUEBRADAS</t>
  </si>
  <si>
    <t xml:space="preserve">MANZANA 6 CASA 2 JARDIN PRIMERA ETAPA </t>
  </si>
  <si>
    <t>CALLE 70 A # 21A - 14 APTO 304 EDIFICIO SANTA CRUZ DE LA SIERRA 2</t>
  </si>
  <si>
    <t xml:space="preserve">CARRERA 38 # 29 - 43 PALMAR DE VILLA VERDE </t>
  </si>
  <si>
    <t>MANZANA 13 BIS CASA 19 PISO 1 BARRIO BELMONTE</t>
  </si>
  <si>
    <t xml:space="preserve">CRA SEXTA # 3 - 100 APTO 910 </t>
  </si>
  <si>
    <t xml:space="preserve">CALLE 24 NORTE # 13 - 30 APTO 314 TORRES DE SAN JULIAN </t>
  </si>
  <si>
    <t>CALLE 7 # 5 - 50 FILADELFIA CALDAS</t>
  </si>
  <si>
    <t>CALLE 11 # 27 - 15 APTO 406 EDIFICIO ALAMOS DE LA RIOJA</t>
  </si>
  <si>
    <t>CALLE 21 BIS # 17 BIS 51 BARRIO LA LORENA</t>
  </si>
  <si>
    <t>CALLE 8 # 6-60 LA VIRGINIA</t>
  </si>
  <si>
    <t>MANZANA 23 CASA 14 SAN FERNANDO CUBA</t>
  </si>
  <si>
    <t>CALLE 13 # 22 - 59 CONJUNTO RESIDENCIAL ALAMOS RESERVADO APTO 706</t>
  </si>
  <si>
    <t xml:space="preserve">CARRERA 25 # 68 - 38 APTO 401 EDIFICIO PALERMO 2 </t>
  </si>
  <si>
    <t>CALLE 42 # 52 - 40 APTO 1424 EDIFICIO MEDITERRANEA</t>
  </si>
  <si>
    <t xml:space="preserve">AVENIDA SUR # 54 - 10 CASA 7 </t>
  </si>
  <si>
    <t>CRA 14 # 10 - 34 SANTA ROSA DE CABAL</t>
  </si>
  <si>
    <t>MIRADOR LLANO GRANDE BLOQUE 22 APTO 2244 PARQUE INDUSTRIAL</t>
  </si>
  <si>
    <t>CALLE 73 A # 34 - 52 SAUCES 4 CUBA</t>
  </si>
  <si>
    <t>CRA 12 BIS # 68 - 28 MARSELLA</t>
  </si>
  <si>
    <t>CALLE 15 # 4 - 11 APTO 302</t>
  </si>
  <si>
    <t xml:space="preserve">MANZANA 24 CASA 1 CAMPESTRE A </t>
  </si>
  <si>
    <t>cra 68 # 20 - 30 BARRIO HACIENDA</t>
  </si>
  <si>
    <t xml:space="preserve">CRA 14 # 16 35 </t>
  </si>
  <si>
    <t>DESAHUCIADO</t>
  </si>
  <si>
    <t>ALEJANDRA</t>
  </si>
  <si>
    <t xml:space="preserve">contrato con firmas en copia </t>
  </si>
  <si>
    <t>empalme</t>
  </si>
  <si>
    <t>OTROSI</t>
  </si>
  <si>
    <t>ROBINSON DANIEL GUZMAN SUAREZ</t>
  </si>
  <si>
    <t>IPC</t>
  </si>
  <si>
    <t>daniel.guzmansu88@gmail.com</t>
  </si>
  <si>
    <t>CLAUDIA MILENA OSPINA VALENCIA</t>
  </si>
  <si>
    <t>clamiosva@gmail.com</t>
  </si>
  <si>
    <t>TIENDE DEPOSITO DE $500.000</t>
  </si>
  <si>
    <t>TODO AL CORREO</t>
  </si>
  <si>
    <t>TODO AL CORREO FUERA DEL PAIS</t>
  </si>
  <si>
    <t>CALLE 48 # 19 - 200 ANDALUCIA CASA 203</t>
  </si>
  <si>
    <t>CALLE 39 # 16 - 18 BUCARAMANGA</t>
  </si>
  <si>
    <t>yasmingarcia2004@hotmail.com</t>
  </si>
  <si>
    <t>od.camilo2019@outlook.com</t>
  </si>
  <si>
    <t>jc2012@ucp.edu.co</t>
  </si>
  <si>
    <t>leidykatherinegil89@gmail.com</t>
  </si>
  <si>
    <t>juancariosv@yahoo.com</t>
  </si>
  <si>
    <t>dahianaortiz06@outlook.com</t>
  </si>
  <si>
    <t>dfcafamiliar@gmail.com</t>
  </si>
  <si>
    <t>albaedyth700@yahoo.es</t>
  </si>
  <si>
    <t>guarin_arredondo@hotmail.com</t>
  </si>
  <si>
    <t>coyaguico@gmail.com</t>
  </si>
  <si>
    <t>med.cast0802@hotmail.com</t>
  </si>
  <si>
    <t>alparcero44@hotmail.com</t>
  </si>
  <si>
    <t>parrajohneduard@gmail.com</t>
  </si>
  <si>
    <t>dlop72@hotmail.fr</t>
  </si>
  <si>
    <t>luen1306@hotmail.com</t>
  </si>
  <si>
    <t>gardenclubpereira@gmail.com</t>
  </si>
  <si>
    <t>londobic1@gmail.com</t>
  </si>
  <si>
    <t>ambotero36@hotmail.com</t>
  </si>
  <si>
    <t>maribeltr0123@hotmail.com</t>
  </si>
  <si>
    <t>moniqueacostafr@gmail.com</t>
  </si>
  <si>
    <t>DESAHUCIADO MAYO</t>
  </si>
  <si>
    <t>RECHAZO</t>
  </si>
  <si>
    <t>TORRES VARSOVIA APTO 301 TORRE 1</t>
  </si>
  <si>
    <t>GRAN RESERVA DE PONTEVEDRA CALLE 95 # 71 - 74 TORRE 4 APTO 2103</t>
  </si>
  <si>
    <t>BOGOTÁ</t>
  </si>
  <si>
    <t>SANDRA PEÑA GUZMAN</t>
  </si>
  <si>
    <t>JUAN STIVENS VASQUEZ MOLINA</t>
  </si>
  <si>
    <t>ALTOS DE LLANO GRANDE  BLOQUE 53 APTO 5354</t>
  </si>
  <si>
    <t xml:space="preserve">Vasquezstivens402@gmail.com </t>
  </si>
  <si>
    <t>ANGELICA CRISTINA MOLINA CALVO</t>
  </si>
  <si>
    <t>angelicarices@gmail.com</t>
  </si>
  <si>
    <t>BLANCA MÓNICA RAMIREZ ALVIZ</t>
  </si>
  <si>
    <t>moniramirez1111@gmail.com</t>
  </si>
  <si>
    <t>PROPIETARIA</t>
  </si>
  <si>
    <t>TIENE DEPOSITO</t>
  </si>
  <si>
    <t>YASMIN ELENA GARCIA VALENCIA</t>
  </si>
  <si>
    <t>LILIANA LOPEZ SANCHEZ</t>
  </si>
  <si>
    <t>ALTAVISTA MANZANA 12 CASA 34</t>
  </si>
  <si>
    <t>RUBIEL PINEDA NIETO</t>
  </si>
  <si>
    <t>DEPOSITO DESCONTADO</t>
  </si>
  <si>
    <t>carlosamarulanda66@gmail.com</t>
  </si>
  <si>
    <t>patybeser@hotmail.com</t>
  </si>
  <si>
    <t>nancysami2009@gmail.com</t>
  </si>
  <si>
    <t>311 3583187</t>
  </si>
  <si>
    <t>SU CASA</t>
  </si>
  <si>
    <t xml:space="preserve">depositos </t>
  </si>
  <si>
    <t>mercedes</t>
  </si>
  <si>
    <t>retencion</t>
  </si>
  <si>
    <t>1ra cta cobro</t>
  </si>
  <si>
    <t>se debia girar</t>
  </si>
  <si>
    <t>total girado</t>
  </si>
  <si>
    <t>sobre giro</t>
  </si>
  <si>
    <t>LIQUIDACION 1RA CUENTA COBRO</t>
  </si>
  <si>
    <t>ER ANTICIPO 29/12/23</t>
  </si>
  <si>
    <t>INMUEBLES</t>
  </si>
  <si>
    <t>NOMBRE ARRENDATARIO</t>
  </si>
  <si>
    <t>CEDULA ARRENDATARIO</t>
  </si>
  <si>
    <t>DEPOSITO</t>
  </si>
  <si>
    <t>PASEO BQ1 APT 405</t>
  </si>
  <si>
    <t>PASEO BQ1 APT 205</t>
  </si>
  <si>
    <t>PASEO BQ1 APT 206</t>
  </si>
  <si>
    <t>PASEO BQ1 APT 408</t>
  </si>
  <si>
    <t>PASEO BQ1 APT 503</t>
  </si>
  <si>
    <t>PASEO BQ1 APT 505</t>
  </si>
  <si>
    <t>PASEO BQ1 APT 510</t>
  </si>
  <si>
    <t>PASEO BQ1 APT 603</t>
  </si>
  <si>
    <t>PASEO BQ2 APT 306</t>
  </si>
  <si>
    <t>PASEO BQ2 APT 409</t>
  </si>
  <si>
    <t>PASEO BQ2 APT 607</t>
  </si>
  <si>
    <t>PASEO BQ3 APT 310</t>
  </si>
  <si>
    <t>PASEO BQ3 APT 505</t>
  </si>
  <si>
    <t>PASEO BQ 3 APT 605</t>
  </si>
  <si>
    <t>PASEO BQ3 APT 609</t>
  </si>
  <si>
    <t>PASEO BQ4 APT 001</t>
  </si>
  <si>
    <t>PASEO BQ4 APT 005</t>
  </si>
  <si>
    <t>PASEO BQ4 APT 309</t>
  </si>
  <si>
    <t>PASEO BQ4 APT 409</t>
  </si>
  <si>
    <t>PASEO BQ4 APT 505</t>
  </si>
  <si>
    <t>PASEO BQ5 APT 208</t>
  </si>
  <si>
    <t>PASEO BQ5 APT 209</t>
  </si>
  <si>
    <t>PASEO BQ5 APT 408</t>
  </si>
  <si>
    <t>PASEO BQ5 APT 501</t>
  </si>
  <si>
    <t>PASEO BQ6 APT 005</t>
  </si>
  <si>
    <t>PASEO BQ6 APT 405</t>
  </si>
  <si>
    <t>PASEO BQ6 APT 406</t>
  </si>
  <si>
    <t>PASEO BQ6 APT 407</t>
  </si>
  <si>
    <t>PASEO BQ6 APT408</t>
  </si>
  <si>
    <t>PASEO BQ6 APT 409</t>
  </si>
  <si>
    <t>ANDALUCIA CS 203</t>
  </si>
  <si>
    <t>SANTA HELENA 2 BQ 2 APT 104</t>
  </si>
  <si>
    <t>SANTA HELENA 2 BQ2 APT 202</t>
  </si>
  <si>
    <t>AMATISTA BQ1 APT 305</t>
  </si>
  <si>
    <t>ALAMOS RESERVADO APT 304</t>
  </si>
  <si>
    <t>CAÑAVERAL 2 CS 8</t>
  </si>
  <si>
    <t>EDIFICIO YEIMARAL APT 201</t>
  </si>
  <si>
    <t>VILLA VERDE BQ1 207</t>
  </si>
  <si>
    <t>VILLA VERDE BQ4 APT 1106</t>
  </si>
  <si>
    <t>VILLA ALICIA BQ4-103</t>
  </si>
  <si>
    <t>VILLA ALICIA BQ 9-401</t>
  </si>
  <si>
    <t>GAMA II, BQ 18 APT 208</t>
  </si>
  <si>
    <t>BOSQUES DE CUBA 1053</t>
  </si>
  <si>
    <t>BOSQUES DE CUBA 2413</t>
  </si>
  <si>
    <t>ALTAVISTA  MZ25 CS 9</t>
  </si>
  <si>
    <t>ALTAVISTA MZ17 CS 26</t>
  </si>
  <si>
    <t>PORTAL DEL CAMPO CS 16 PISO 1</t>
  </si>
  <si>
    <t>LA VILLA CRA 17 # 83B 47</t>
  </si>
  <si>
    <t>EL ACUARIO CASA 28 PISO 1</t>
  </si>
  <si>
    <t>EL ACUARIO CASA 28 PISO 2</t>
  </si>
  <si>
    <t>LA HABANA CUBA MZ A CASA 12</t>
  </si>
  <si>
    <t>MONTEBONITO MZ 26 CS 3</t>
  </si>
  <si>
    <t>MONTEBONITO RESERVADO MZ 6 CS 3</t>
  </si>
  <si>
    <t>GLORIA INER UPEGUI</t>
  </si>
  <si>
    <t>MONTEBONITO MZ 25 CS 24</t>
  </si>
  <si>
    <t>JARDINES DE VILLAVENTO MZ 25 CS 21</t>
  </si>
  <si>
    <t>CERRITOS RESERVADO T5 5088</t>
  </si>
  <si>
    <t>LA GRAN RESERVA - INGA 1306</t>
  </si>
  <si>
    <t xml:space="preserve">LA GRAN RESERVA - INGA 1204 </t>
  </si>
  <si>
    <t>SENDEROS SAN SILVESTRE 1016</t>
  </si>
  <si>
    <t>SENDEROS DE SAN SILVESTRE 2135</t>
  </si>
  <si>
    <t>CAMILO ANDRÉS CARDONA RESTREPO</t>
  </si>
  <si>
    <t>TOTAL DEPOSITOS</t>
  </si>
  <si>
    <t>ULTIMOS RECAUDOS</t>
  </si>
  <si>
    <t>comision 50% 70022</t>
  </si>
  <si>
    <t>ultima</t>
  </si>
  <si>
    <t>RECAUDO  FEB</t>
  </si>
  <si>
    <t>SINIESTRO</t>
  </si>
  <si>
    <t>SALDO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</si>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</sst>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\ #,##0;[Red]\-&quot;$&quot;\ #,##0"/>
    <numFmt numFmtId="165" formatCode="_-&quot;$&quot;\ * #,##0.00_-;\-&quot;$&quot;\ * #,##0.00_-;_-&quot;$&quot;\ * &quot;-&quot;??_-;_-@_-"/>
    <numFmt numFmtId="166" formatCode="_-&quot;$&quot;\ * #,##0_-;\-&quot;$&quot;\ * #,##0_-;_-&quot;$&quot;\ * &quot;-&quot;??_-;_-@_-"/>
    <numFmt numFmtId="167" formatCode="_-[$$-409]* #,##0_ ;_-[$$-409]* \-#,##0\ ;_-[$$-409]* &quot;-&quot;??_ ;_-@_ "/>
    <numFmt numFmtId="168" formatCode="_([$$-240A]\ * #,##0_);_([$$-240A]\ * \(#,##0\);_([$$-240A]\ * &quot;-&quot;??_);_(@_)"/>
    <numFmt numFmtId="169" formatCode="&quot;$&quot;\ #,##0_);[Red]\(&quot;$&quot;\ #,##0\)"/>
    <numFmt numFmtId="170" formatCode="_([$$-240A]\ * #,##0.00_);_([$$-240A]\ * \(#,##0.00\);_([$$-240A]\ * &quot;-&quot;??_);_(@_)"/>
    <numFmt numFmtId="171" formatCode="_-[$$-240A]\ * #,##0_-;\-[$$-240A]\ * #,##0_-;_-[$$-240A]\ * &quot;-&quot;??_-;_-@_-"/>
    <numFmt numFmtId="172" formatCode="_-[$$-409]* #,##0.00_ ;_-[$$-409]* \-#,##0.00\ ;_-[$$-409]* &quot;-&quot;??_ ;_-@_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9F70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FFA26"/>
        <bgColor indexed="64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</cellStyleXfs>
  <cellXfs count="127"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/>
    <xf numFmtId="0" fontId="0" fillId="6" borderId="1" xfId="0" applyFill="1" applyBorder="1"/>
    <xf numFmtId="0" fontId="0" fillId="6" borderId="0" xfId="0" applyFill="1"/>
    <xf numFmtId="2" fontId="2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6" fontId="0" fillId="0" borderId="1" xfId="2" applyNumberFormat="1" applyFont="1" applyFill="1" applyBorder="1"/>
    <xf numFmtId="0" fontId="0" fillId="7" borderId="1" xfId="0" applyFill="1" applyBorder="1"/>
    <xf numFmtId="0" fontId="0" fillId="8" borderId="1" xfId="0" applyFill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10" fontId="0" fillId="2" borderId="1" xfId="0" applyNumberFormat="1" applyFill="1" applyBorder="1"/>
    <xf numFmtId="166" fontId="0" fillId="2" borderId="1" xfId="2" applyNumberFormat="1" applyFont="1" applyFill="1" applyBorder="1"/>
    <xf numFmtId="0" fontId="7" fillId="2" borderId="1" xfId="3" applyFill="1" applyBorder="1"/>
    <xf numFmtId="14" fontId="0" fillId="2" borderId="1" xfId="0" applyNumberFormat="1" applyFill="1" applyBorder="1"/>
    <xf numFmtId="9" fontId="0" fillId="2" borderId="1" xfId="0" applyNumberFormat="1" applyFill="1" applyBorder="1"/>
    <xf numFmtId="49" fontId="0" fillId="2" borderId="1" xfId="0" applyNumberFormat="1" applyFill="1" applyBorder="1" applyAlignment="1">
      <alignment horizontal="left"/>
    </xf>
    <xf numFmtId="0" fontId="0" fillId="2" borderId="0" xfId="0" applyFill="1"/>
    <xf numFmtId="0" fontId="0" fillId="2" borderId="3" xfId="0" applyFill="1" applyBorder="1"/>
    <xf numFmtId="0" fontId="8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/>
    </xf>
    <xf numFmtId="10" fontId="0" fillId="6" borderId="1" xfId="0" applyNumberFormat="1" applyFill="1" applyBorder="1"/>
    <xf numFmtId="166" fontId="0" fillId="6" borderId="1" xfId="2" applyNumberFormat="1" applyFont="1" applyFill="1" applyBorder="1"/>
    <xf numFmtId="0" fontId="8" fillId="6" borderId="1" xfId="0" applyFont="1" applyFill="1" applyBorder="1" applyAlignment="1">
      <alignment vertical="center"/>
    </xf>
    <xf numFmtId="0" fontId="7" fillId="6" borderId="1" xfId="3" applyFill="1" applyBorder="1"/>
    <xf numFmtId="14" fontId="0" fillId="6" borderId="1" xfId="0" applyNumberFormat="1" applyFill="1" applyBorder="1"/>
    <xf numFmtId="9" fontId="0" fillId="6" borderId="1" xfId="0" applyNumberFormat="1" applyFill="1" applyBorder="1"/>
    <xf numFmtId="0" fontId="0" fillId="6" borderId="1" xfId="0" applyFill="1" applyBorder="1" applyAlignment="1">
      <alignment horizontal="left"/>
    </xf>
    <xf numFmtId="49" fontId="0" fillId="6" borderId="1" xfId="0" applyNumberFormat="1" applyFill="1" applyBorder="1"/>
    <xf numFmtId="10" fontId="0" fillId="8" borderId="1" xfId="0" applyNumberFormat="1" applyFill="1" applyBorder="1"/>
    <xf numFmtId="166" fontId="0" fillId="8" borderId="1" xfId="2" applyNumberFormat="1" applyFont="1" applyFill="1" applyBorder="1"/>
    <xf numFmtId="0" fontId="8" fillId="8" borderId="1" xfId="0" applyFont="1" applyFill="1" applyBorder="1" applyAlignment="1">
      <alignment vertical="center"/>
    </xf>
    <xf numFmtId="0" fontId="7" fillId="8" borderId="1" xfId="3" applyFill="1" applyBorder="1"/>
    <xf numFmtId="14" fontId="0" fillId="8" borderId="1" xfId="0" applyNumberFormat="1" applyFill="1" applyBorder="1"/>
    <xf numFmtId="9" fontId="0" fillId="8" borderId="1" xfId="0" applyNumberFormat="1" applyFill="1" applyBorder="1"/>
    <xf numFmtId="49" fontId="0" fillId="8" borderId="1" xfId="0" applyNumberFormat="1" applyFill="1" applyBorder="1" applyAlignment="1">
      <alignment horizontal="left"/>
    </xf>
    <xf numFmtId="0" fontId="0" fillId="8" borderId="0" xfId="0" applyFill="1"/>
    <xf numFmtId="0" fontId="0" fillId="8" borderId="1" xfId="0" applyFill="1" applyBorder="1" applyAlignment="1">
      <alignment horizontal="left"/>
    </xf>
    <xf numFmtId="0" fontId="0" fillId="9" borderId="0" xfId="0" applyFill="1"/>
    <xf numFmtId="1" fontId="0" fillId="9" borderId="1" xfId="0" applyNumberFormat="1" applyFill="1" applyBorder="1"/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8" fontId="1" fillId="0" borderId="1" xfId="2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8" fontId="11" fillId="0" borderId="1" xfId="2" applyNumberFormat="1" applyFont="1" applyBorder="1" applyAlignment="1">
      <alignment vertical="center"/>
    </xf>
    <xf numFmtId="169" fontId="12" fillId="0" borderId="1" xfId="4" applyNumberFormat="1" applyFont="1" applyBorder="1"/>
    <xf numFmtId="169" fontId="12" fillId="6" borderId="1" xfId="4" applyNumberFormat="1" applyFont="1" applyFill="1" applyBorder="1"/>
    <xf numFmtId="169" fontId="13" fillId="0" borderId="1" xfId="4" applyNumberFormat="1" applyFont="1" applyBorder="1"/>
    <xf numFmtId="167" fontId="1" fillId="6" borderId="1" xfId="2" applyNumberFormat="1" applyFont="1" applyFill="1" applyBorder="1" applyAlignment="1">
      <alignment vertical="center"/>
    </xf>
    <xf numFmtId="0" fontId="14" fillId="11" borderId="1" xfId="0" applyFont="1" applyFill="1" applyBorder="1" applyAlignment="1">
      <alignment horizontal="left" vertical="center" wrapText="1"/>
    </xf>
    <xf numFmtId="168" fontId="11" fillId="0" borderId="1" xfId="0" applyNumberFormat="1" applyFont="1" applyBorder="1" applyAlignment="1">
      <alignment vertical="center" wrapText="1"/>
    </xf>
    <xf numFmtId="14" fontId="1" fillId="6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68" fontId="15" fillId="6" borderId="1" xfId="2" applyNumberFormat="1" applyFont="1" applyFill="1" applyBorder="1" applyAlignment="1">
      <alignment vertical="center"/>
    </xf>
    <xf numFmtId="170" fontId="15" fillId="6" borderId="1" xfId="2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 wrapText="1"/>
    </xf>
    <xf numFmtId="171" fontId="11" fillId="7" borderId="1" xfId="0" applyNumberFormat="1" applyFont="1" applyFill="1" applyBorder="1" applyAlignment="1">
      <alignment vertical="center"/>
    </xf>
    <xf numFmtId="17" fontId="0" fillId="8" borderId="1" xfId="0" applyNumberFormat="1" applyFill="1" applyBorder="1"/>
    <xf numFmtId="0" fontId="10" fillId="0" borderId="0" xfId="0" applyFont="1"/>
    <xf numFmtId="0" fontId="0" fillId="7" borderId="0" xfId="0" applyFill="1"/>
    <xf numFmtId="10" fontId="0" fillId="7" borderId="1" xfId="0" applyNumberFormat="1" applyFill="1" applyBorder="1"/>
    <xf numFmtId="166" fontId="0" fillId="7" borderId="1" xfId="2" applyNumberFormat="1" applyFont="1" applyFill="1" applyBorder="1"/>
    <xf numFmtId="0" fontId="7" fillId="7" borderId="1" xfId="3" applyFill="1" applyBorder="1"/>
    <xf numFmtId="14" fontId="0" fillId="7" borderId="1" xfId="0" applyNumberFormat="1" applyFill="1" applyBorder="1"/>
    <xf numFmtId="9" fontId="0" fillId="7" borderId="1" xfId="0" applyNumberFormat="1" applyFill="1" applyBorder="1"/>
    <xf numFmtId="49" fontId="0" fillId="7" borderId="1" xfId="0" applyNumberForma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17" fontId="0" fillId="2" borderId="1" xfId="0" applyNumberFormat="1" applyFill="1" applyBorder="1"/>
    <xf numFmtId="0" fontId="0" fillId="13" borderId="1" xfId="0" applyFill="1" applyBorder="1"/>
    <xf numFmtId="1" fontId="0" fillId="2" borderId="1" xfId="0" applyNumberFormat="1" applyFill="1" applyBorder="1"/>
    <xf numFmtId="0" fontId="0" fillId="14" borderId="1" xfId="0" applyFill="1" applyBorder="1"/>
    <xf numFmtId="167" fontId="2" fillId="4" borderId="1" xfId="0" applyNumberFormat="1" applyFont="1" applyFill="1" applyBorder="1" applyAlignment="1">
      <alignment vertical="center" wrapText="1"/>
    </xf>
    <xf numFmtId="167" fontId="0" fillId="7" borderId="1" xfId="0" applyNumberFormat="1" applyFill="1" applyBorder="1"/>
    <xf numFmtId="167" fontId="0" fillId="7" borderId="0" xfId="0" applyNumberFormat="1" applyFill="1"/>
    <xf numFmtId="167" fontId="0" fillId="8" borderId="1" xfId="0" applyNumberFormat="1" applyFill="1" applyBorder="1"/>
    <xf numFmtId="167" fontId="0" fillId="14" borderId="1" xfId="0" applyNumberFormat="1" applyFill="1" applyBorder="1"/>
    <xf numFmtId="167" fontId="0" fillId="0" borderId="1" xfId="0" applyNumberFormat="1" applyBorder="1"/>
    <xf numFmtId="0" fontId="0" fillId="6" borderId="3" xfId="0" applyFill="1" applyBorder="1"/>
    <xf numFmtId="167" fontId="0" fillId="6" borderId="1" xfId="0" applyNumberFormat="1" applyFill="1" applyBorder="1"/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wrapText="1"/>
    </xf>
    <xf numFmtId="17" fontId="0" fillId="6" borderId="1" xfId="0" applyNumberFormat="1" applyFill="1" applyBorder="1"/>
    <xf numFmtId="1" fontId="0" fillId="6" borderId="1" xfId="0" applyNumberFormat="1" applyFill="1" applyBorder="1" applyAlignment="1">
      <alignment horizontal="left"/>
    </xf>
    <xf numFmtId="3" fontId="0" fillId="6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0" fillId="6" borderId="1" xfId="0" applyFont="1" applyFill="1" applyBorder="1" applyAlignment="1">
      <alignment wrapText="1"/>
    </xf>
    <xf numFmtId="164" fontId="0" fillId="6" borderId="1" xfId="0" applyNumberFormat="1" applyFill="1" applyBorder="1"/>
    <xf numFmtId="1" fontId="0" fillId="6" borderId="1" xfId="0" applyNumberFormat="1" applyFill="1" applyBorder="1"/>
    <xf numFmtId="0" fontId="0" fillId="6" borderId="1" xfId="0" applyFill="1" applyBorder="1" applyAlignment="1">
      <alignment horizontal="center"/>
    </xf>
    <xf numFmtId="0" fontId="7" fillId="6" borderId="1" xfId="3" applyFill="1" applyBorder="1" applyAlignment="1">
      <alignment wrapText="1"/>
    </xf>
    <xf numFmtId="0" fontId="0" fillId="6" borderId="2" xfId="0" applyFill="1" applyBorder="1"/>
    <xf numFmtId="0" fontId="0" fillId="6" borderId="1" xfId="0" applyFill="1" applyBorder="1" applyAlignment="1">
      <alignment horizontal="right"/>
    </xf>
    <xf numFmtId="0" fontId="0" fillId="6" borderId="4" xfId="0" applyFill="1" applyBorder="1"/>
    <xf numFmtId="0" fontId="7" fillId="6" borderId="0" xfId="3" applyFill="1" applyBorder="1"/>
    <xf numFmtId="17" fontId="0" fillId="7" borderId="1" xfId="0" applyNumberFormat="1" applyFill="1" applyBorder="1"/>
    <xf numFmtId="0" fontId="8" fillId="7" borderId="1" xfId="0" applyFont="1" applyFill="1" applyBorder="1" applyAlignment="1">
      <alignment vertical="center"/>
    </xf>
    <xf numFmtId="49" fontId="0" fillId="7" borderId="1" xfId="0" applyNumberFormat="1" applyFill="1" applyBorder="1"/>
    <xf numFmtId="167" fontId="16" fillId="0" borderId="1" xfId="0" applyNumberFormat="1" applyFont="1" applyBorder="1"/>
    <xf numFmtId="0" fontId="17" fillId="3" borderId="1" xfId="0" applyFont="1" applyFill="1" applyBorder="1" applyAlignment="1">
      <alignment horizontal="center"/>
    </xf>
    <xf numFmtId="0" fontId="17" fillId="15" borderId="1" xfId="0" applyFont="1" applyFill="1" applyBorder="1" applyAlignment="1">
      <alignment horizontal="center"/>
    </xf>
    <xf numFmtId="0" fontId="8" fillId="16" borderId="1" xfId="0" applyFont="1" applyFill="1" applyBorder="1"/>
    <xf numFmtId="3" fontId="8" fillId="0" borderId="1" xfId="0" applyNumberFormat="1" applyFont="1" applyBorder="1"/>
    <xf numFmtId="0" fontId="0" fillId="0" borderId="1" xfId="0" applyBorder="1" applyAlignment="1">
      <alignment horizontal="right"/>
    </xf>
    <xf numFmtId="0" fontId="8" fillId="0" borderId="1" xfId="0" applyFont="1" applyBorder="1"/>
    <xf numFmtId="167" fontId="0" fillId="17" borderId="1" xfId="0" applyNumberFormat="1" applyFill="1" applyBorder="1"/>
    <xf numFmtId="3" fontId="0" fillId="9" borderId="1" xfId="0" applyNumberFormat="1" applyFill="1" applyBorder="1"/>
    <xf numFmtId="0" fontId="1" fillId="0" borderId="2" xfId="0" applyFont="1" applyBorder="1" applyAlignment="1">
      <alignment vertical="center" wrapText="1"/>
    </xf>
    <xf numFmtId="172" fontId="0" fillId="0" borderId="0" xfId="0" applyNumberFormat="1"/>
    <xf numFmtId="167" fontId="0" fillId="0" borderId="0" xfId="0" applyNumberFormat="1"/>
    <xf numFmtId="0" fontId="0" fillId="7" borderId="3" xfId="0" applyFill="1" applyBorder="1"/>
    <xf numFmtId="0" fontId="0" fillId="18" borderId="1" xfId="0" applyFill="1" applyBorder="1"/>
    <xf numFmtId="0" fontId="0" fillId="18" borderId="0" xfId="0" applyFill="1"/>
    <xf numFmtId="0" fontId="11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</cellXfs>
  <cellStyles count="5">
    <cellStyle name="Hipervínculo" xfId="3" builtinId="8"/>
    <cellStyle name="Moneda" xfId="2" builtinId="4"/>
    <cellStyle name="Normal" xfId="0" builtinId="0"/>
    <cellStyle name="Normal 14" xfId="4" xr:uid="{775E6CA1-D328-477D-BF2B-654D225D6CB3}"/>
    <cellStyle name="Normal 2" xfId="1" xr:uid="{915198EC-2D0B-4A68-96AF-8C15660161A7}"/>
  </cellStyles>
  <dxfs count="1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00FF00"/>
      <color rgb="FFFF33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microsoft.com/office/2017/10/relationships/person" Target="persons/person3.xml"/><Relationship Id="rId18" Type="http://schemas.microsoft.com/office/2017/10/relationships/person" Target="persons/person7.xml"/><Relationship Id="rId3" Type="http://schemas.openxmlformats.org/officeDocument/2006/relationships/worksheet" Target="worksheets/sheet3.xml"/><Relationship Id="rId21" Type="http://schemas.microsoft.com/office/2017/10/relationships/person" Target="persons/person8.xml"/><Relationship Id="rId7" Type="http://schemas.openxmlformats.org/officeDocument/2006/relationships/sharedStrings" Target="sharedStrings.xml"/><Relationship Id="rId12" Type="http://schemas.microsoft.com/office/2017/10/relationships/person" Target="persons/person2.xml"/><Relationship Id="rId17" Type="http://schemas.microsoft.com/office/2017/10/relationships/person" Target="persons/person6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microsoft.com/office/2017/10/relationships/person" Target="persons/person4.xml"/><Relationship Id="rId20" Type="http://schemas.microsoft.com/office/2017/10/relationships/person" Target="persons/person10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24" Type="http://schemas.openxmlformats.org/officeDocument/2006/relationships/customXml" Target="../customXml/item2.xml"/><Relationship Id="rId5" Type="http://schemas.openxmlformats.org/officeDocument/2006/relationships/theme" Target="theme/theme1.xml"/><Relationship Id="rId15" Type="http://schemas.microsoft.com/office/2017/10/relationships/person" Target="persons/person1.xml"/><Relationship Id="rId23" Type="http://schemas.openxmlformats.org/officeDocument/2006/relationships/customXml" Target="../customXml/item1.xml"/><Relationship Id="rId10" Type="http://schemas.microsoft.com/office/2017/10/relationships/person" Target="persons/person11.xml"/><Relationship Id="rId19" Type="http://schemas.microsoft.com/office/2017/10/relationships/person" Target="persons/person9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22" Type="http://schemas.microsoft.com/office/2017/10/relationships/person" Target="persons/person12.xml"/><Relationship Id="rId14" Type="http://schemas.microsoft.com/office/2017/10/relationships/person" Target="persons/person5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lon.roman@fiscalia.gov.co" TargetMode="External"/><Relationship Id="rId21" Type="http://schemas.openxmlformats.org/officeDocument/2006/relationships/hyperlink" Target="mailto:pdelacastellana@yahoo.es" TargetMode="External"/><Relationship Id="rId42" Type="http://schemas.openxmlformats.org/officeDocument/2006/relationships/hyperlink" Target="mailto:alconfanny@hotmail.com" TargetMode="External"/><Relationship Id="rId63" Type="http://schemas.openxmlformats.org/officeDocument/2006/relationships/hyperlink" Target="mailto:pdelacastellana@yahoo.es" TargetMode="External"/><Relationship Id="rId84" Type="http://schemas.openxmlformats.org/officeDocument/2006/relationships/hyperlink" Target="mailto:lauramirez_1004@hotmail.com" TargetMode="External"/><Relationship Id="rId138" Type="http://schemas.openxmlformats.org/officeDocument/2006/relationships/hyperlink" Target="mailto:ingenieradianaortiz@gmail.com" TargetMode="External"/><Relationship Id="rId159" Type="http://schemas.openxmlformats.org/officeDocument/2006/relationships/hyperlink" Target="mailto:sangutigra@yahoo.es" TargetMode="External"/><Relationship Id="rId170" Type="http://schemas.openxmlformats.org/officeDocument/2006/relationships/hyperlink" Target="mailto:fabianhoyos57@gmail.com" TargetMode="External"/><Relationship Id="rId191" Type="http://schemas.openxmlformats.org/officeDocument/2006/relationships/hyperlink" Target="mailto:jorgemedia303@gmail.com" TargetMode="External"/><Relationship Id="rId205" Type="http://schemas.openxmlformats.org/officeDocument/2006/relationships/hyperlink" Target="mailto:aego83@gmail.com" TargetMode="External"/><Relationship Id="rId226" Type="http://schemas.openxmlformats.org/officeDocument/2006/relationships/hyperlink" Target="mailto:camiloandrescarvajal@hotmail.com" TargetMode="External"/><Relationship Id="rId247" Type="http://schemas.openxmlformats.org/officeDocument/2006/relationships/hyperlink" Target="mailto:od.camilo2019@outlook.com" TargetMode="External"/><Relationship Id="rId107" Type="http://schemas.openxmlformats.org/officeDocument/2006/relationships/hyperlink" Target="mailto:blancamonsalve108@gmail.com" TargetMode="External"/><Relationship Id="rId268" Type="http://schemas.openxmlformats.org/officeDocument/2006/relationships/hyperlink" Target="mailto:ambotero36@hotmail.com" TargetMode="External"/><Relationship Id="rId11" Type="http://schemas.openxmlformats.org/officeDocument/2006/relationships/hyperlink" Target="mailto:santiago.duque.arq@gmail.com" TargetMode="External"/><Relationship Id="rId32" Type="http://schemas.openxmlformats.org/officeDocument/2006/relationships/hyperlink" Target="mailto:tamy101591@gmail.com" TargetMode="External"/><Relationship Id="rId53" Type="http://schemas.openxmlformats.org/officeDocument/2006/relationships/hyperlink" Target="mailto:gatos2000@hotmail.com" TargetMode="External"/><Relationship Id="rId74" Type="http://schemas.openxmlformats.org/officeDocument/2006/relationships/hyperlink" Target="mailto:bosquesdesantahelenados@hotmail.com" TargetMode="External"/><Relationship Id="rId128" Type="http://schemas.openxmlformats.org/officeDocument/2006/relationships/hyperlink" Target="mailto:montessoriliceoinfantil@gmail.com" TargetMode="External"/><Relationship Id="rId149" Type="http://schemas.openxmlformats.org/officeDocument/2006/relationships/hyperlink" Target="mailto:julian_ar1192@hotmail.com" TargetMode="External"/><Relationship Id="rId5" Type="http://schemas.openxmlformats.org/officeDocument/2006/relationships/hyperlink" Target="mailto:pdelacastellana@yahoo.es" TargetMode="External"/><Relationship Id="rId95" Type="http://schemas.openxmlformats.org/officeDocument/2006/relationships/hyperlink" Target="mailto:administracion@sansilvestre.co" TargetMode="External"/><Relationship Id="rId160" Type="http://schemas.openxmlformats.org/officeDocument/2006/relationships/hyperlink" Target="mailto:mtapasco1@gmail.com" TargetMode="External"/><Relationship Id="rId181" Type="http://schemas.openxmlformats.org/officeDocument/2006/relationships/hyperlink" Target="mailto:juanda.ru@hotmail.com" TargetMode="External"/><Relationship Id="rId216" Type="http://schemas.openxmlformats.org/officeDocument/2006/relationships/hyperlink" Target="mailto:pdelacastellana@yahoo.es" TargetMode="External"/><Relationship Id="rId237" Type="http://schemas.openxmlformats.org/officeDocument/2006/relationships/hyperlink" Target="mailto:jhonatan.hernandez.j@gmail.com" TargetMode="External"/><Relationship Id="rId258" Type="http://schemas.openxmlformats.org/officeDocument/2006/relationships/hyperlink" Target="mailto:coyaguico@gmail.com" TargetMode="External"/><Relationship Id="rId279" Type="http://schemas.openxmlformats.org/officeDocument/2006/relationships/printerSettings" Target="../printerSettings/printerSettings1.bin"/><Relationship Id="rId22" Type="http://schemas.openxmlformats.org/officeDocument/2006/relationships/hyperlink" Target="mailto:katherine.garcia@ucp.edu.co" TargetMode="External"/><Relationship Id="rId43" Type="http://schemas.openxmlformats.org/officeDocument/2006/relationships/hyperlink" Target="mailto:foro.x@hotmail.com" TargetMode="External"/><Relationship Id="rId64" Type="http://schemas.openxmlformats.org/officeDocument/2006/relationships/hyperlink" Target="mailto:gomezrodeigo1@gmail.com" TargetMode="External"/><Relationship Id="rId118" Type="http://schemas.openxmlformats.org/officeDocument/2006/relationships/hyperlink" Target="mailto:conjuntobosquesdecuba@gmail.com" TargetMode="External"/><Relationship Id="rId139" Type="http://schemas.openxmlformats.org/officeDocument/2006/relationships/hyperlink" Target="mailto:dianita2708@hotmail.com" TargetMode="External"/><Relationship Id="rId85" Type="http://schemas.openxmlformats.org/officeDocument/2006/relationships/hyperlink" Target="mailto:leonardofabiorendon@gmail.com" TargetMode="External"/><Relationship Id="rId150" Type="http://schemas.openxmlformats.org/officeDocument/2006/relationships/hyperlink" Target="mailto:aledeluque93@gmail.com" TargetMode="External"/><Relationship Id="rId171" Type="http://schemas.openxmlformats.org/officeDocument/2006/relationships/hyperlink" Target="mailto:yair5369@hotmail.com" TargetMode="External"/><Relationship Id="rId192" Type="http://schemas.openxmlformats.org/officeDocument/2006/relationships/hyperlink" Target="mailto:gabrielbermudez847@gmail.com" TargetMode="External"/><Relationship Id="rId206" Type="http://schemas.openxmlformats.org/officeDocument/2006/relationships/hyperlink" Target="mailto:lgilbertonavarro9@gmail.com" TargetMode="External"/><Relationship Id="rId227" Type="http://schemas.openxmlformats.org/officeDocument/2006/relationships/hyperlink" Target="mailto:pdelacastellana@yahoo.es" TargetMode="External"/><Relationship Id="rId248" Type="http://schemas.openxmlformats.org/officeDocument/2006/relationships/hyperlink" Target="mailto:jc2012@ucp.edu.co" TargetMode="External"/><Relationship Id="rId269" Type="http://schemas.openxmlformats.org/officeDocument/2006/relationships/hyperlink" Target="mailto:gabrielbermudez847@gmail.com" TargetMode="External"/><Relationship Id="rId12" Type="http://schemas.openxmlformats.org/officeDocument/2006/relationships/hyperlink" Target="mailto:danieladuqueduque@hotmail.com" TargetMode="External"/><Relationship Id="rId33" Type="http://schemas.openxmlformats.org/officeDocument/2006/relationships/hyperlink" Target="mailto:marcelalopez.g18@gmail.com" TargetMode="External"/><Relationship Id="rId108" Type="http://schemas.openxmlformats.org/officeDocument/2006/relationships/hyperlink" Target="mailto:agrupacionvillaaliciaph@gmail.com" TargetMode="External"/><Relationship Id="rId129" Type="http://schemas.openxmlformats.org/officeDocument/2006/relationships/hyperlink" Target="mailto:jesik_1889@hotmail.com" TargetMode="External"/><Relationship Id="rId54" Type="http://schemas.openxmlformats.org/officeDocument/2006/relationships/hyperlink" Target="mailto:ricardogomez35@hotmail.com" TargetMode="External"/><Relationship Id="rId75" Type="http://schemas.openxmlformats.org/officeDocument/2006/relationships/hyperlink" Target="mailto:marianubiaescobartabares@gmail.com" TargetMode="External"/><Relationship Id="rId96" Type="http://schemas.openxmlformats.org/officeDocument/2006/relationships/hyperlink" Target="mailto:afbenavides00@gmail.com" TargetMode="External"/><Relationship Id="rId140" Type="http://schemas.openxmlformats.org/officeDocument/2006/relationships/hyperlink" Target="mailto:milohoyos1978@gmail.com" TargetMode="External"/><Relationship Id="rId161" Type="http://schemas.openxmlformats.org/officeDocument/2006/relationships/hyperlink" Target="mailto:clausle2503@hotmail.com" TargetMode="External"/><Relationship Id="rId182" Type="http://schemas.openxmlformats.org/officeDocument/2006/relationships/hyperlink" Target="mailto:jhja69@hotmail.com" TargetMode="External"/><Relationship Id="rId217" Type="http://schemas.openxmlformats.org/officeDocument/2006/relationships/hyperlink" Target="mailto:pdelacastellana@yahoo.es" TargetMode="External"/><Relationship Id="rId6" Type="http://schemas.openxmlformats.org/officeDocument/2006/relationships/hyperlink" Target="mailto:pdelacastellana@yahoo.es" TargetMode="External"/><Relationship Id="rId238" Type="http://schemas.openxmlformats.org/officeDocument/2006/relationships/hyperlink" Target="mailto:alejopaez85@hotmail.com" TargetMode="External"/><Relationship Id="rId259" Type="http://schemas.openxmlformats.org/officeDocument/2006/relationships/hyperlink" Target="mailto:aego83@gmail.com" TargetMode="External"/><Relationship Id="rId23" Type="http://schemas.openxmlformats.org/officeDocument/2006/relationships/hyperlink" Target="mailto:laura.parra@ucp.edu.co" TargetMode="External"/><Relationship Id="rId119" Type="http://schemas.openxmlformats.org/officeDocument/2006/relationships/hyperlink" Target="mailto:mucingo1746@gmail.com" TargetMode="External"/><Relationship Id="rId270" Type="http://schemas.openxmlformats.org/officeDocument/2006/relationships/hyperlink" Target="mailto:dlop72@hotmail.fr" TargetMode="External"/><Relationship Id="rId44" Type="http://schemas.openxmlformats.org/officeDocument/2006/relationships/hyperlink" Target="mailto:pdelacastellana@yahoo.es" TargetMode="External"/><Relationship Id="rId65" Type="http://schemas.openxmlformats.org/officeDocument/2006/relationships/hyperlink" Target="mailto:c@elementalab.com" TargetMode="External"/><Relationship Id="rId86" Type="http://schemas.openxmlformats.org/officeDocument/2006/relationships/hyperlink" Target="mailto:ramon.henao@gmail.com" TargetMode="External"/><Relationship Id="rId130" Type="http://schemas.openxmlformats.org/officeDocument/2006/relationships/hyperlink" Target="mailto:canassanchezfernanda@gmail.com" TargetMode="External"/><Relationship Id="rId151" Type="http://schemas.openxmlformats.org/officeDocument/2006/relationships/hyperlink" Target="mailto:pdelacastellana@yahoo.es" TargetMode="External"/><Relationship Id="rId172" Type="http://schemas.openxmlformats.org/officeDocument/2006/relationships/hyperlink" Target="mailto:jaimealexandergutierrez@gmail.com" TargetMode="External"/><Relationship Id="rId193" Type="http://schemas.openxmlformats.org/officeDocument/2006/relationships/hyperlink" Target="mailto:jhonybravo1114@hotmail.com" TargetMode="External"/><Relationship Id="rId202" Type="http://schemas.openxmlformats.org/officeDocument/2006/relationships/hyperlink" Target="mailto:leidyuribe1983@gmail.com" TargetMode="External"/><Relationship Id="rId207" Type="http://schemas.openxmlformats.org/officeDocument/2006/relationships/hyperlink" Target="mailto:pdelacastellana@yahoo.es" TargetMode="External"/><Relationship Id="rId223" Type="http://schemas.openxmlformats.org/officeDocument/2006/relationships/hyperlink" Target="mailto:bocsnwgrastella@yahoo.com" TargetMode="External"/><Relationship Id="rId228" Type="http://schemas.openxmlformats.org/officeDocument/2006/relationships/hyperlink" Target="mailto:edgarosorio@colautos.co" TargetMode="External"/><Relationship Id="rId244" Type="http://schemas.openxmlformats.org/officeDocument/2006/relationships/hyperlink" Target="mailto:bosquesdesantahelenados@hotmail.com" TargetMode="External"/><Relationship Id="rId249" Type="http://schemas.openxmlformats.org/officeDocument/2006/relationships/hyperlink" Target="mailto:leidykatherinegil89@gmail.com" TargetMode="External"/><Relationship Id="rId13" Type="http://schemas.openxmlformats.org/officeDocument/2006/relationships/hyperlink" Target="mailto:pdelacastellana@yahoo.es" TargetMode="External"/><Relationship Id="rId18" Type="http://schemas.openxmlformats.org/officeDocument/2006/relationships/hyperlink" Target="mailto:simonmaru101@gmail.com" TargetMode="External"/><Relationship Id="rId39" Type="http://schemas.openxmlformats.org/officeDocument/2006/relationships/hyperlink" Target="mailto:abogadablandon@hotmail.com" TargetMode="External"/><Relationship Id="rId109" Type="http://schemas.openxmlformats.org/officeDocument/2006/relationships/hyperlink" Target="mailto:proskyalex@hotmail.com" TargetMode="External"/><Relationship Id="rId260" Type="http://schemas.openxmlformats.org/officeDocument/2006/relationships/hyperlink" Target="mailto:med.cast0802@hotmail.com" TargetMode="External"/><Relationship Id="rId265" Type="http://schemas.openxmlformats.org/officeDocument/2006/relationships/hyperlink" Target="mailto:gardenclubpereira@gmail.com" TargetMode="External"/><Relationship Id="rId34" Type="http://schemas.openxmlformats.org/officeDocument/2006/relationships/hyperlink" Target="mailto:xcw15@hotmail.com" TargetMode="External"/><Relationship Id="rId50" Type="http://schemas.openxmlformats.org/officeDocument/2006/relationships/hyperlink" Target="mailto:angela772009@hotmail.com" TargetMode="External"/><Relationship Id="rId55" Type="http://schemas.openxmlformats.org/officeDocument/2006/relationships/hyperlink" Target="mailto:pdelacastellana@yahoo.es" TargetMode="External"/><Relationship Id="rId76" Type="http://schemas.openxmlformats.org/officeDocument/2006/relationships/hyperlink" Target="mailto:rucardona16@gmail.com" TargetMode="External"/><Relationship Id="rId97" Type="http://schemas.openxmlformats.org/officeDocument/2006/relationships/hyperlink" Target="mailto:myes850@hotmail.com" TargetMode="External"/><Relationship Id="rId104" Type="http://schemas.openxmlformats.org/officeDocument/2006/relationships/hyperlink" Target="mailto:danafernanda10@gmail.com" TargetMode="External"/><Relationship Id="rId120" Type="http://schemas.openxmlformats.org/officeDocument/2006/relationships/hyperlink" Target="mailto:angievelezk@gmail.com" TargetMode="External"/><Relationship Id="rId125" Type="http://schemas.openxmlformats.org/officeDocument/2006/relationships/hyperlink" Target="mailto:carlosmillan@hotmail.com" TargetMode="External"/><Relationship Id="rId141" Type="http://schemas.openxmlformats.org/officeDocument/2006/relationships/hyperlink" Target="mailto:cenario.rodriguez@esap.edu.co" TargetMode="External"/><Relationship Id="rId146" Type="http://schemas.openxmlformats.org/officeDocument/2006/relationships/hyperlink" Target="mailto:bosquestmonica@hotmail.com" TargetMode="External"/><Relationship Id="rId167" Type="http://schemas.openxmlformats.org/officeDocument/2006/relationships/hyperlink" Target="mailto:machicho0405@gmail.com" TargetMode="External"/><Relationship Id="rId188" Type="http://schemas.openxmlformats.org/officeDocument/2006/relationships/hyperlink" Target="mailto:diany1506@hotmail.com" TargetMode="External"/><Relationship Id="rId7" Type="http://schemas.openxmlformats.org/officeDocument/2006/relationships/hyperlink" Target="mailto:pdelacastellana@yahoo.es" TargetMode="External"/><Relationship Id="rId71" Type="http://schemas.openxmlformats.org/officeDocument/2006/relationships/hyperlink" Target="mailto:claudia.ramirez.correa2019@gmail.com" TargetMode="External"/><Relationship Id="rId92" Type="http://schemas.openxmlformats.org/officeDocument/2006/relationships/hyperlink" Target="mailto:yami.velasquez12@gmail.com" TargetMode="External"/><Relationship Id="rId162" Type="http://schemas.openxmlformats.org/officeDocument/2006/relationships/hyperlink" Target="mailto:gdalzate@gmail.com" TargetMode="External"/><Relationship Id="rId183" Type="http://schemas.openxmlformats.org/officeDocument/2006/relationships/hyperlink" Target="mailto:andaluciacomercialresidencial1@hotmail.com" TargetMode="External"/><Relationship Id="rId213" Type="http://schemas.openxmlformats.org/officeDocument/2006/relationships/hyperlink" Target="mailto:andaluciacomercialresidencial1@hotmail.com" TargetMode="External"/><Relationship Id="rId218" Type="http://schemas.openxmlformats.org/officeDocument/2006/relationships/hyperlink" Target="mailto:majoltda@hotmail.com" TargetMode="External"/><Relationship Id="rId234" Type="http://schemas.openxmlformats.org/officeDocument/2006/relationships/hyperlink" Target="mailto:jacksonbecerracordoba@gmail.com" TargetMode="External"/><Relationship Id="rId239" Type="http://schemas.openxmlformats.org/officeDocument/2006/relationships/hyperlink" Target="mailto:pdelacastellana@yahoo.es" TargetMode="External"/><Relationship Id="rId2" Type="http://schemas.openxmlformats.org/officeDocument/2006/relationships/hyperlink" Target="mailto:yina-luci@hotmail.com" TargetMode="External"/><Relationship Id="rId29" Type="http://schemas.openxmlformats.org/officeDocument/2006/relationships/hyperlink" Target="mailto:dhupev@gmail.com" TargetMode="External"/><Relationship Id="rId250" Type="http://schemas.openxmlformats.org/officeDocument/2006/relationships/hyperlink" Target="mailto:juancariosv@yahoo.com" TargetMode="External"/><Relationship Id="rId255" Type="http://schemas.openxmlformats.org/officeDocument/2006/relationships/hyperlink" Target="mailto:albaedyth700@yahoo.es" TargetMode="External"/><Relationship Id="rId271" Type="http://schemas.openxmlformats.org/officeDocument/2006/relationships/hyperlink" Target="mailto:maribeltr0123@hotmail.com" TargetMode="External"/><Relationship Id="rId276" Type="http://schemas.openxmlformats.org/officeDocument/2006/relationships/hyperlink" Target="mailto:bernardogarzon1@hotmail.com" TargetMode="External"/><Relationship Id="rId24" Type="http://schemas.openxmlformats.org/officeDocument/2006/relationships/hyperlink" Target="mailto:pdelacastellana@yahoo.es" TargetMode="External"/><Relationship Id="rId40" Type="http://schemas.openxmlformats.org/officeDocument/2006/relationships/hyperlink" Target="mailto:marcelagil82@gmail.com" TargetMode="External"/><Relationship Id="rId45" Type="http://schemas.openxmlformats.org/officeDocument/2006/relationships/hyperlink" Target="mailto:patybeser@hotmail.com" TargetMode="External"/><Relationship Id="rId66" Type="http://schemas.openxmlformats.org/officeDocument/2006/relationships/hyperlink" Target="mailto:cv@elementalab.com" TargetMode="External"/><Relationship Id="rId87" Type="http://schemas.openxmlformats.org/officeDocument/2006/relationships/hyperlink" Target="mailto:nene0359@aol.com" TargetMode="External"/><Relationship Id="rId110" Type="http://schemas.openxmlformats.org/officeDocument/2006/relationships/hyperlink" Target="mailto:carloscortez-92@hotmail.com" TargetMode="External"/><Relationship Id="rId115" Type="http://schemas.openxmlformats.org/officeDocument/2006/relationships/hyperlink" Target="mailto:aego83@gmail.com" TargetMode="External"/><Relationship Id="rId131" Type="http://schemas.openxmlformats.org/officeDocument/2006/relationships/hyperlink" Target="mailto:camposorobert266@gmail.com" TargetMode="External"/><Relationship Id="rId136" Type="http://schemas.openxmlformats.org/officeDocument/2006/relationships/hyperlink" Target="mailto:carlcoandresgil@gmail.com" TargetMode="External"/><Relationship Id="rId157" Type="http://schemas.openxmlformats.org/officeDocument/2006/relationships/hyperlink" Target="mailto:jhonma2006@hotmail.com" TargetMode="External"/><Relationship Id="rId178" Type="http://schemas.openxmlformats.org/officeDocument/2006/relationships/hyperlink" Target="mailto:augusto.cardona@hotmail.com" TargetMode="External"/><Relationship Id="rId61" Type="http://schemas.openxmlformats.org/officeDocument/2006/relationships/hyperlink" Target="mailto:pdelacastellana@yahoo.es" TargetMode="External"/><Relationship Id="rId82" Type="http://schemas.openxmlformats.org/officeDocument/2006/relationships/hyperlink" Target="mailto:amatistaph@gmail.com" TargetMode="External"/><Relationship Id="rId152" Type="http://schemas.openxmlformats.org/officeDocument/2006/relationships/hyperlink" Target="mailto:alejandragiraldogon@hotmail.com" TargetMode="External"/><Relationship Id="rId173" Type="http://schemas.openxmlformats.org/officeDocument/2006/relationships/hyperlink" Target="mailto:miguelantoniocastrogiraldo@hotmail.com" TargetMode="External"/><Relationship Id="rId194" Type="http://schemas.openxmlformats.org/officeDocument/2006/relationships/hyperlink" Target="mailto:angelly.lra@gmail.com" TargetMode="External"/><Relationship Id="rId199" Type="http://schemas.openxmlformats.org/officeDocument/2006/relationships/hyperlink" Target="mailto:luzeu1808@gmail.com" TargetMode="External"/><Relationship Id="rId203" Type="http://schemas.openxmlformats.org/officeDocument/2006/relationships/hyperlink" Target="mailto:oscarospina1230@gmail.com" TargetMode="External"/><Relationship Id="rId208" Type="http://schemas.openxmlformats.org/officeDocument/2006/relationships/hyperlink" Target="mailto:siempretriunfando-1@hotmail.com" TargetMode="External"/><Relationship Id="rId229" Type="http://schemas.openxmlformats.org/officeDocument/2006/relationships/hyperlink" Target="mailto:pdelacastellana@yahoo.es" TargetMode="External"/><Relationship Id="rId19" Type="http://schemas.openxmlformats.org/officeDocument/2006/relationships/hyperlink" Target="mailto:pdelacastellana@yahoo.es" TargetMode="External"/><Relationship Id="rId224" Type="http://schemas.openxmlformats.org/officeDocument/2006/relationships/hyperlink" Target="mailto:pdelacastellana@yahoo.es" TargetMode="External"/><Relationship Id="rId240" Type="http://schemas.openxmlformats.org/officeDocument/2006/relationships/hyperlink" Target="mailto:ganarcomercializadora@yahoo.es" TargetMode="External"/><Relationship Id="rId245" Type="http://schemas.openxmlformats.org/officeDocument/2006/relationships/hyperlink" Target="mailto:claudia.ramirez.correa2019@gmail.com" TargetMode="External"/><Relationship Id="rId261" Type="http://schemas.openxmlformats.org/officeDocument/2006/relationships/hyperlink" Target="mailto:alparcero44@hotmail.com" TargetMode="External"/><Relationship Id="rId266" Type="http://schemas.openxmlformats.org/officeDocument/2006/relationships/hyperlink" Target="mailto:gabrielbermudez847@gmail.com" TargetMode="External"/><Relationship Id="rId14" Type="http://schemas.openxmlformats.org/officeDocument/2006/relationships/hyperlink" Target="mailto:tatishs@hotmail.com" TargetMode="External"/><Relationship Id="rId30" Type="http://schemas.openxmlformats.org/officeDocument/2006/relationships/hyperlink" Target="mailto:rcastrog@gmail.com" TargetMode="External"/><Relationship Id="rId35" Type="http://schemas.openxmlformats.org/officeDocument/2006/relationships/hyperlink" Target="mailto:pdelacastellana@yahoo.es" TargetMode="External"/><Relationship Id="rId56" Type="http://schemas.openxmlformats.org/officeDocument/2006/relationships/hyperlink" Target="mailto:pdelacastellana@yahoo.es" TargetMode="External"/><Relationship Id="rId77" Type="http://schemas.openxmlformats.org/officeDocument/2006/relationships/hyperlink" Target="mailto:agrupacionvillaaliciaph@gmail.com" TargetMode="External"/><Relationship Id="rId100" Type="http://schemas.openxmlformats.org/officeDocument/2006/relationships/hyperlink" Target="mailto:conjuntovillaverde@gmail.com" TargetMode="External"/><Relationship Id="rId105" Type="http://schemas.openxmlformats.org/officeDocument/2006/relationships/hyperlink" Target="mailto:santiagohc20001@gmail.com" TargetMode="External"/><Relationship Id="rId126" Type="http://schemas.openxmlformats.org/officeDocument/2006/relationships/hyperlink" Target="mailto:ruanpafra@hotmail.com" TargetMode="External"/><Relationship Id="rId147" Type="http://schemas.openxmlformats.org/officeDocument/2006/relationships/hyperlink" Target="mailto:pedro27.allc@gmail.com" TargetMode="External"/><Relationship Id="rId168" Type="http://schemas.openxmlformats.org/officeDocument/2006/relationships/hyperlink" Target="mailto:solucionesxq@gmail.com" TargetMode="External"/><Relationship Id="rId8" Type="http://schemas.openxmlformats.org/officeDocument/2006/relationships/hyperlink" Target="mailto:camilogiraldo1304@hotmail.com" TargetMode="External"/><Relationship Id="rId51" Type="http://schemas.openxmlformats.org/officeDocument/2006/relationships/hyperlink" Target="mailto:julianduque1985@gmail.com" TargetMode="External"/><Relationship Id="rId72" Type="http://schemas.openxmlformats.org/officeDocument/2006/relationships/hyperlink" Target="mailto:bosquesdesantahelenados@hotmail.com" TargetMode="External"/><Relationship Id="rId93" Type="http://schemas.openxmlformats.org/officeDocument/2006/relationships/hyperlink" Target="mailto:siesyaesyao@gmail.com" TargetMode="External"/><Relationship Id="rId98" Type="http://schemas.openxmlformats.org/officeDocument/2006/relationships/hyperlink" Target="mailto:zukier@yahoo.com" TargetMode="External"/><Relationship Id="rId121" Type="http://schemas.openxmlformats.org/officeDocument/2006/relationships/hyperlink" Target="mailto:sebaswc28@gmail.com" TargetMode="External"/><Relationship Id="rId142" Type="http://schemas.openxmlformats.org/officeDocument/2006/relationships/hyperlink" Target="mailto:johnquintero@hotmail.com.uk" TargetMode="External"/><Relationship Id="rId163" Type="http://schemas.openxmlformats.org/officeDocument/2006/relationships/hyperlink" Target="mailto:gdalzate@gmail.com" TargetMode="External"/><Relationship Id="rId184" Type="http://schemas.openxmlformats.org/officeDocument/2006/relationships/hyperlink" Target="mailto:cema2000@gmail.com" TargetMode="External"/><Relationship Id="rId189" Type="http://schemas.openxmlformats.org/officeDocument/2006/relationships/hyperlink" Target="mailto:mauricionieto29@gmail.com" TargetMode="External"/><Relationship Id="rId219" Type="http://schemas.openxmlformats.org/officeDocument/2006/relationships/hyperlink" Target="mailto:majoltda@hotmail.com" TargetMode="External"/><Relationship Id="rId3" Type="http://schemas.openxmlformats.org/officeDocument/2006/relationships/hyperlink" Target="mailto:pito_217@hotmail.com" TargetMode="External"/><Relationship Id="rId214" Type="http://schemas.openxmlformats.org/officeDocument/2006/relationships/hyperlink" Target="mailto:gloriaerm@yahoo.com" TargetMode="External"/><Relationship Id="rId230" Type="http://schemas.openxmlformats.org/officeDocument/2006/relationships/hyperlink" Target="mailto:julianarbelaez21@gmail.com" TargetMode="External"/><Relationship Id="rId235" Type="http://schemas.openxmlformats.org/officeDocument/2006/relationships/hyperlink" Target="mailto:torresdesanmateoph@hotmail.com" TargetMode="External"/><Relationship Id="rId251" Type="http://schemas.openxmlformats.org/officeDocument/2006/relationships/hyperlink" Target="mailto:dahianaortiz06@outlook.com" TargetMode="External"/><Relationship Id="rId256" Type="http://schemas.openxmlformats.org/officeDocument/2006/relationships/hyperlink" Target="mailto:alejopaez85@hotmail.com" TargetMode="External"/><Relationship Id="rId277" Type="http://schemas.openxmlformats.org/officeDocument/2006/relationships/hyperlink" Target="mailto:moniramirez1111@gmail.com" TargetMode="External"/><Relationship Id="rId25" Type="http://schemas.openxmlformats.org/officeDocument/2006/relationships/hyperlink" Target="mailto:d.taborda.92@gmail.com" TargetMode="External"/><Relationship Id="rId46" Type="http://schemas.openxmlformats.org/officeDocument/2006/relationships/hyperlink" Target="mailto:cobedoya@aguasyaguas.com.co" TargetMode="External"/><Relationship Id="rId67" Type="http://schemas.openxmlformats.org/officeDocument/2006/relationships/hyperlink" Target="mailto:faherci61@hotmail.com" TargetMode="External"/><Relationship Id="rId116" Type="http://schemas.openxmlformats.org/officeDocument/2006/relationships/hyperlink" Target="mailto:jum.ayala@fiscalia.gov.co" TargetMode="External"/><Relationship Id="rId137" Type="http://schemas.openxmlformats.org/officeDocument/2006/relationships/hyperlink" Target="mailto:lmarcela2312@gmail.com" TargetMode="External"/><Relationship Id="rId158" Type="http://schemas.openxmlformats.org/officeDocument/2006/relationships/hyperlink" Target="mailto:rositapat777@hotmail.com" TargetMode="External"/><Relationship Id="rId272" Type="http://schemas.openxmlformats.org/officeDocument/2006/relationships/hyperlink" Target="mailto:moniqueacostafr@gmail.com" TargetMode="External"/><Relationship Id="rId20" Type="http://schemas.openxmlformats.org/officeDocument/2006/relationships/hyperlink" Target="mailto:pdelacastellana@yahoo.es" TargetMode="External"/><Relationship Id="rId41" Type="http://schemas.openxmlformats.org/officeDocument/2006/relationships/hyperlink" Target="mailto:pdelacastellana@yahoo.es" TargetMode="External"/><Relationship Id="rId62" Type="http://schemas.openxmlformats.org/officeDocument/2006/relationships/hyperlink" Target="mailto:melvin1950@hotmail.com" TargetMode="External"/><Relationship Id="rId83" Type="http://schemas.openxmlformats.org/officeDocument/2006/relationships/hyperlink" Target="mailto:alamosreservado@hotmail.com" TargetMode="External"/><Relationship Id="rId88" Type="http://schemas.openxmlformats.org/officeDocument/2006/relationships/hyperlink" Target="mailto:naherja@hotmail.com" TargetMode="External"/><Relationship Id="rId111" Type="http://schemas.openxmlformats.org/officeDocument/2006/relationships/hyperlink" Target="mailto:nelly.jll79@gmail.com" TargetMode="External"/><Relationship Id="rId132" Type="http://schemas.openxmlformats.org/officeDocument/2006/relationships/hyperlink" Target="mailto:gutierrezluiscarlos770@gmail.com" TargetMode="External"/><Relationship Id="rId153" Type="http://schemas.openxmlformats.org/officeDocument/2006/relationships/hyperlink" Target="mailto:claudisago@gmail.com" TargetMode="External"/><Relationship Id="rId174" Type="http://schemas.openxmlformats.org/officeDocument/2006/relationships/hyperlink" Target="mailto:miguelantoniocastrogiraldo@hotmail.com" TargetMode="External"/><Relationship Id="rId179" Type="http://schemas.openxmlformats.org/officeDocument/2006/relationships/hyperlink" Target="mailto:bosquesdesantahelenados@hotmail.com" TargetMode="External"/><Relationship Id="rId195" Type="http://schemas.openxmlformats.org/officeDocument/2006/relationships/hyperlink" Target="mailto:jfelipecandelo@gmail.com" TargetMode="External"/><Relationship Id="rId209" Type="http://schemas.openxmlformats.org/officeDocument/2006/relationships/hyperlink" Target="mailto:guillertellez55@hotmail.com" TargetMode="External"/><Relationship Id="rId190" Type="http://schemas.openxmlformats.org/officeDocument/2006/relationships/hyperlink" Target="mailto:alejandrofernandezgarcia84@gmail.com" TargetMode="External"/><Relationship Id="rId204" Type="http://schemas.openxmlformats.org/officeDocument/2006/relationships/hyperlink" Target="mailto:karlaposso82@gmail.com" TargetMode="External"/><Relationship Id="rId220" Type="http://schemas.openxmlformats.org/officeDocument/2006/relationships/hyperlink" Target="mailto:pitusarci@gmail.com" TargetMode="External"/><Relationship Id="rId225" Type="http://schemas.openxmlformats.org/officeDocument/2006/relationships/hyperlink" Target="mailto:southernpride72668@gmail.com" TargetMode="External"/><Relationship Id="rId241" Type="http://schemas.openxmlformats.org/officeDocument/2006/relationships/hyperlink" Target="mailto:admonph.001@gmail.com" TargetMode="External"/><Relationship Id="rId246" Type="http://schemas.openxmlformats.org/officeDocument/2006/relationships/hyperlink" Target="mailto:yasmingarcia2004@hotmail.com" TargetMode="External"/><Relationship Id="rId267" Type="http://schemas.openxmlformats.org/officeDocument/2006/relationships/hyperlink" Target="mailto:londobic1@gmail.com" TargetMode="External"/><Relationship Id="rId15" Type="http://schemas.openxmlformats.org/officeDocument/2006/relationships/hyperlink" Target="mailto:natygarzon27@hotmail.com" TargetMode="External"/><Relationship Id="rId36" Type="http://schemas.openxmlformats.org/officeDocument/2006/relationships/hyperlink" Target="mailto:jenlopezhdez@hotmail.com" TargetMode="External"/><Relationship Id="rId57" Type="http://schemas.openxmlformats.org/officeDocument/2006/relationships/hyperlink" Target="mailto:andres.carrillo@petrosys.com.co" TargetMode="External"/><Relationship Id="rId106" Type="http://schemas.openxmlformats.org/officeDocument/2006/relationships/hyperlink" Target="mailto:alejandroalvarez108@gmail.com" TargetMode="External"/><Relationship Id="rId127" Type="http://schemas.openxmlformats.org/officeDocument/2006/relationships/hyperlink" Target="mailto:veronica.rivas@ute.edu.co" TargetMode="External"/><Relationship Id="rId262" Type="http://schemas.openxmlformats.org/officeDocument/2006/relationships/hyperlink" Target="mailto:parrajohneduard@gmail.com" TargetMode="External"/><Relationship Id="rId10" Type="http://schemas.openxmlformats.org/officeDocument/2006/relationships/hyperlink" Target="mailto:pdelacastellana@yahoo.es" TargetMode="External"/><Relationship Id="rId31" Type="http://schemas.openxmlformats.org/officeDocument/2006/relationships/hyperlink" Target="mailto:pdelacastellana@yahoo.es" TargetMode="External"/><Relationship Id="rId52" Type="http://schemas.openxmlformats.org/officeDocument/2006/relationships/hyperlink" Target="mailto:ahernandezv09@gmail.com" TargetMode="External"/><Relationship Id="rId73" Type="http://schemas.openxmlformats.org/officeDocument/2006/relationships/hyperlink" Target="mailto:0209quetzal@gmail.com" TargetMode="External"/><Relationship Id="rId78" Type="http://schemas.openxmlformats.org/officeDocument/2006/relationships/hyperlink" Target="mailto:andaluciacomercialresidencial1@hotmail.com" TargetMode="External"/><Relationship Id="rId94" Type="http://schemas.openxmlformats.org/officeDocument/2006/relationships/hyperlink" Target="mailto:capnpolo@aol.com" TargetMode="External"/><Relationship Id="rId99" Type="http://schemas.openxmlformats.org/officeDocument/2006/relationships/hyperlink" Target="mailto:tamarasukier@yahoo.com" TargetMode="External"/><Relationship Id="rId101" Type="http://schemas.openxmlformats.org/officeDocument/2006/relationships/hyperlink" Target="mailto:plastininaelena@gmail.ru" TargetMode="External"/><Relationship Id="rId122" Type="http://schemas.openxmlformats.org/officeDocument/2006/relationships/hyperlink" Target="mailto:mucingo1746@gmail.com" TargetMode="External"/><Relationship Id="rId143" Type="http://schemas.openxmlformats.org/officeDocument/2006/relationships/hyperlink" Target="mailto:johnquintero@hotmail.com.uk" TargetMode="External"/><Relationship Id="rId148" Type="http://schemas.openxmlformats.org/officeDocument/2006/relationships/hyperlink" Target="mailto:marioand2008@hotmail.com" TargetMode="External"/><Relationship Id="rId164" Type="http://schemas.openxmlformats.org/officeDocument/2006/relationships/hyperlink" Target="mailto:juanme621@hotmail.co" TargetMode="External"/><Relationship Id="rId169" Type="http://schemas.openxmlformats.org/officeDocument/2006/relationships/hyperlink" Target="mailto:sebastiancontreras112391@gmail.com" TargetMode="External"/><Relationship Id="rId185" Type="http://schemas.openxmlformats.org/officeDocument/2006/relationships/hyperlink" Target="mailto:danielmafla@hotmail.com" TargetMode="External"/><Relationship Id="rId4" Type="http://schemas.openxmlformats.org/officeDocument/2006/relationships/hyperlink" Target="mailto:obgori6423@gmail.com" TargetMode="External"/><Relationship Id="rId9" Type="http://schemas.openxmlformats.org/officeDocument/2006/relationships/hyperlink" Target="mailto:mariaofelialo190@gmail.com" TargetMode="External"/><Relationship Id="rId180" Type="http://schemas.openxmlformats.org/officeDocument/2006/relationships/hyperlink" Target="mailto:afejvr@gmail.com" TargetMode="External"/><Relationship Id="rId210" Type="http://schemas.openxmlformats.org/officeDocument/2006/relationships/hyperlink" Target="mailto:jriosalv@yahoo.es" TargetMode="External"/><Relationship Id="rId215" Type="http://schemas.openxmlformats.org/officeDocument/2006/relationships/hyperlink" Target="mailto:pdelacastellana@yahoo.es" TargetMode="External"/><Relationship Id="rId236" Type="http://schemas.openxmlformats.org/officeDocument/2006/relationships/hyperlink" Target="mailto:angiejara12@hotmail.com" TargetMode="External"/><Relationship Id="rId257" Type="http://schemas.openxmlformats.org/officeDocument/2006/relationships/hyperlink" Target="mailto:guarin_arredondo@hotmail.com" TargetMode="External"/><Relationship Id="rId278" Type="http://schemas.openxmlformats.org/officeDocument/2006/relationships/hyperlink" Target="mailto:nancysami2009@gmail.com" TargetMode="External"/><Relationship Id="rId26" Type="http://schemas.openxmlformats.org/officeDocument/2006/relationships/hyperlink" Target="mailto:fidsd08@gmail.com" TargetMode="External"/><Relationship Id="rId231" Type="http://schemas.openxmlformats.org/officeDocument/2006/relationships/hyperlink" Target="mailto:conchitamoncada@hotmail.com" TargetMode="External"/><Relationship Id="rId252" Type="http://schemas.openxmlformats.org/officeDocument/2006/relationships/hyperlink" Target="mailto:dfcafamiliar@gmail.com" TargetMode="External"/><Relationship Id="rId273" Type="http://schemas.openxmlformats.org/officeDocument/2006/relationships/hyperlink" Target="mailto:ana.rociosanchezp@gmail.com" TargetMode="External"/><Relationship Id="rId47" Type="http://schemas.openxmlformats.org/officeDocument/2006/relationships/hyperlink" Target="mailto:pdelacastellana@yahoo.es" TargetMode="External"/><Relationship Id="rId68" Type="http://schemas.openxmlformats.org/officeDocument/2006/relationships/hyperlink" Target="mailto:pdelacastellana@yahoo.es" TargetMode="External"/><Relationship Id="rId89" Type="http://schemas.openxmlformats.org/officeDocument/2006/relationships/hyperlink" Target="mailto:phsansilvestre@gmail.com" TargetMode="External"/><Relationship Id="rId112" Type="http://schemas.openxmlformats.org/officeDocument/2006/relationships/hyperlink" Target="mailto:urloscedros@gmail.com" TargetMode="External"/><Relationship Id="rId133" Type="http://schemas.openxmlformats.org/officeDocument/2006/relationships/hyperlink" Target="mailto:1985oscarjulian@gmail.com" TargetMode="External"/><Relationship Id="rId154" Type="http://schemas.openxmlformats.org/officeDocument/2006/relationships/hyperlink" Target="mailto:pdelacastellana@yahoo.es" TargetMode="External"/><Relationship Id="rId175" Type="http://schemas.openxmlformats.org/officeDocument/2006/relationships/hyperlink" Target="mailto:pdelacastellana@yahoo.es" TargetMode="External"/><Relationship Id="rId196" Type="http://schemas.openxmlformats.org/officeDocument/2006/relationships/hyperlink" Target="mailto:inortu27.t@gmail.com" TargetMode="External"/><Relationship Id="rId200" Type="http://schemas.openxmlformats.org/officeDocument/2006/relationships/hyperlink" Target="mailto:dianita2708@hotmail.com" TargetMode="External"/><Relationship Id="rId16" Type="http://schemas.openxmlformats.org/officeDocument/2006/relationships/hyperlink" Target="mailto:pdelacastellana@yahoo.es" TargetMode="External"/><Relationship Id="rId221" Type="http://schemas.openxmlformats.org/officeDocument/2006/relationships/hyperlink" Target="mailto:andepiar@gmail.com" TargetMode="External"/><Relationship Id="rId242" Type="http://schemas.openxmlformats.org/officeDocument/2006/relationships/hyperlink" Target="mailto:daniel.guzmansu88@gmail.com" TargetMode="External"/><Relationship Id="rId263" Type="http://schemas.openxmlformats.org/officeDocument/2006/relationships/hyperlink" Target="mailto:dlop72@hotmail.fr" TargetMode="External"/><Relationship Id="rId37" Type="http://schemas.openxmlformats.org/officeDocument/2006/relationships/hyperlink" Target="mailto:lauraosorio1194@gmail.com" TargetMode="External"/><Relationship Id="rId58" Type="http://schemas.openxmlformats.org/officeDocument/2006/relationships/hyperlink" Target="mailto:pdelacastellana@yahoo.es" TargetMode="External"/><Relationship Id="rId79" Type="http://schemas.openxmlformats.org/officeDocument/2006/relationships/hyperlink" Target="mailto:pedroleon.cordoba@gmail.com" TargetMode="External"/><Relationship Id="rId102" Type="http://schemas.openxmlformats.org/officeDocument/2006/relationships/hyperlink" Target="mailto:conjuntovillaverde@gmail.com" TargetMode="External"/><Relationship Id="rId123" Type="http://schemas.openxmlformats.org/officeDocument/2006/relationships/hyperlink" Target="mailto:conjuntobosquesdecuba@gmail.com" TargetMode="External"/><Relationship Id="rId144" Type="http://schemas.openxmlformats.org/officeDocument/2006/relationships/hyperlink" Target="mailto:nene0359@aol.com" TargetMode="External"/><Relationship Id="rId90" Type="http://schemas.openxmlformats.org/officeDocument/2006/relationships/hyperlink" Target="mailto:ruthbr1127@hotmail.com" TargetMode="External"/><Relationship Id="rId165" Type="http://schemas.openxmlformats.org/officeDocument/2006/relationships/hyperlink" Target="mailto:carozansu10@gmail.com" TargetMode="External"/><Relationship Id="rId186" Type="http://schemas.openxmlformats.org/officeDocument/2006/relationships/hyperlink" Target="mailto:yovanmaflaz@hotmail.com" TargetMode="External"/><Relationship Id="rId211" Type="http://schemas.openxmlformats.org/officeDocument/2006/relationships/hyperlink" Target="mailto:isabela.marin.escobar@gmail.com" TargetMode="External"/><Relationship Id="rId232" Type="http://schemas.openxmlformats.org/officeDocument/2006/relationships/hyperlink" Target="mailto:gumbert08@hotmail.com" TargetMode="External"/><Relationship Id="rId253" Type="http://schemas.openxmlformats.org/officeDocument/2006/relationships/hyperlink" Target="mailto:ruthbr1127@hotmail.com" TargetMode="External"/><Relationship Id="rId274" Type="http://schemas.openxmlformats.org/officeDocument/2006/relationships/hyperlink" Target="mailto:pdelacastellana@yahoo.es" TargetMode="External"/><Relationship Id="rId27" Type="http://schemas.openxmlformats.org/officeDocument/2006/relationships/hyperlink" Target="mailto:pdelacastellana@yahoo.es" TargetMode="External"/><Relationship Id="rId48" Type="http://schemas.openxmlformats.org/officeDocument/2006/relationships/hyperlink" Target="mailto:pdelacastellana@yahoo.es" TargetMode="External"/><Relationship Id="rId69" Type="http://schemas.openxmlformats.org/officeDocument/2006/relationships/hyperlink" Target="mailto:pizzafactorypei@gmail.com" TargetMode="External"/><Relationship Id="rId113" Type="http://schemas.openxmlformats.org/officeDocument/2006/relationships/hyperlink" Target="mailto:yeni.gonzalez@hotmail.com" TargetMode="External"/><Relationship Id="rId134" Type="http://schemas.openxmlformats.org/officeDocument/2006/relationships/hyperlink" Target="mailto:diegofernandoo10@hotmail.com" TargetMode="External"/><Relationship Id="rId80" Type="http://schemas.openxmlformats.org/officeDocument/2006/relationships/hyperlink" Target="mailto:cfrivas22@gmail.com" TargetMode="External"/><Relationship Id="rId155" Type="http://schemas.openxmlformats.org/officeDocument/2006/relationships/hyperlink" Target="mailto:lorena-eliteshop@hotmail.com" TargetMode="External"/><Relationship Id="rId176" Type="http://schemas.openxmlformats.org/officeDocument/2006/relationships/hyperlink" Target="mailto:pdelacastellana@yahoo.es" TargetMode="External"/><Relationship Id="rId197" Type="http://schemas.openxmlformats.org/officeDocument/2006/relationships/hyperlink" Target="mailto:arelytosse@gmail.com" TargetMode="External"/><Relationship Id="rId201" Type="http://schemas.openxmlformats.org/officeDocument/2006/relationships/hyperlink" Target="mailto:luiszapata65@hotmail.com" TargetMode="External"/><Relationship Id="rId222" Type="http://schemas.openxmlformats.org/officeDocument/2006/relationships/hyperlink" Target="mailto:juanballesteros939@hotmail.com" TargetMode="External"/><Relationship Id="rId243" Type="http://schemas.openxmlformats.org/officeDocument/2006/relationships/hyperlink" Target="mailto:clamiosva@gmail.com" TargetMode="External"/><Relationship Id="rId264" Type="http://schemas.openxmlformats.org/officeDocument/2006/relationships/hyperlink" Target="mailto:luen1306@hotmail.com" TargetMode="External"/><Relationship Id="rId17" Type="http://schemas.openxmlformats.org/officeDocument/2006/relationships/hyperlink" Target="mailto:carlosamarulanda66@gmail.com" TargetMode="External"/><Relationship Id="rId38" Type="http://schemas.openxmlformats.org/officeDocument/2006/relationships/hyperlink" Target="mailto:pdelacastellana@yahoo.es" TargetMode="External"/><Relationship Id="rId59" Type="http://schemas.openxmlformats.org/officeDocument/2006/relationships/hyperlink" Target="mailto:claudia.galeanog@gmail.com" TargetMode="External"/><Relationship Id="rId103" Type="http://schemas.openxmlformats.org/officeDocument/2006/relationships/hyperlink" Target="mailto:saboreo74@hotmail.com" TargetMode="External"/><Relationship Id="rId124" Type="http://schemas.openxmlformats.org/officeDocument/2006/relationships/hyperlink" Target="mailto:anyelamejiaperez208@gmail.com" TargetMode="External"/><Relationship Id="rId70" Type="http://schemas.openxmlformats.org/officeDocument/2006/relationships/hyperlink" Target="mailto:pizzafactorypei@gmail.com" TargetMode="External"/><Relationship Id="rId91" Type="http://schemas.openxmlformats.org/officeDocument/2006/relationships/hyperlink" Target="mailto:canaveral2ph2017@gmail.com" TargetMode="External"/><Relationship Id="rId145" Type="http://schemas.openxmlformats.org/officeDocument/2006/relationships/hyperlink" Target="mailto:pedroleon.cordoba@gmail.com" TargetMode="External"/><Relationship Id="rId166" Type="http://schemas.openxmlformats.org/officeDocument/2006/relationships/hyperlink" Target="mailto:graficasgerencia@une.net.co" TargetMode="External"/><Relationship Id="rId187" Type="http://schemas.openxmlformats.org/officeDocument/2006/relationships/hyperlink" Target="mailto:numiguz@hotmail.com" TargetMode="External"/><Relationship Id="rId1" Type="http://schemas.openxmlformats.org/officeDocument/2006/relationships/hyperlink" Target="mailto:pilar_santiago13@hotmail.com" TargetMode="External"/><Relationship Id="rId212" Type="http://schemas.openxmlformats.org/officeDocument/2006/relationships/hyperlink" Target="mailto:pedroleon.cordoba@gmail.com" TargetMode="External"/><Relationship Id="rId233" Type="http://schemas.openxmlformats.org/officeDocument/2006/relationships/hyperlink" Target="mailto:alen@panter.com" TargetMode="External"/><Relationship Id="rId254" Type="http://schemas.openxmlformats.org/officeDocument/2006/relationships/hyperlink" Target="mailto:gabrielbermudez847@gmail.com" TargetMode="External"/><Relationship Id="rId28" Type="http://schemas.openxmlformats.org/officeDocument/2006/relationships/hyperlink" Target="mailto:diegoger@gmail.com" TargetMode="External"/><Relationship Id="rId49" Type="http://schemas.openxmlformats.org/officeDocument/2006/relationships/hyperlink" Target="mailto:guimonta2011@hotmail.com" TargetMode="External"/><Relationship Id="rId114" Type="http://schemas.openxmlformats.org/officeDocument/2006/relationships/hyperlink" Target="mailto:maritzacosta17@hotmail.com" TargetMode="External"/><Relationship Id="rId275" Type="http://schemas.openxmlformats.org/officeDocument/2006/relationships/hyperlink" Target="mailto:sysmae@gmail.com" TargetMode="External"/><Relationship Id="rId60" Type="http://schemas.openxmlformats.org/officeDocument/2006/relationships/hyperlink" Target="mailto:danielvalencia7@utp.edu.co" TargetMode="External"/><Relationship Id="rId81" Type="http://schemas.openxmlformats.org/officeDocument/2006/relationships/hyperlink" Target="mailto:fannygalvisma@gmail.com" TargetMode="External"/><Relationship Id="rId135" Type="http://schemas.openxmlformats.org/officeDocument/2006/relationships/hyperlink" Target="mailto:francytusarma@hotmail.com" TargetMode="External"/><Relationship Id="rId156" Type="http://schemas.openxmlformats.org/officeDocument/2006/relationships/hyperlink" Target="mailto:heiller.abadia@ucp.edu.co" TargetMode="External"/><Relationship Id="rId177" Type="http://schemas.openxmlformats.org/officeDocument/2006/relationships/hyperlink" Target="mailto:agaleano5@hotmail.com" TargetMode="External"/><Relationship Id="rId198" Type="http://schemas.openxmlformats.org/officeDocument/2006/relationships/hyperlink" Target="mailto:uzdymu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oltkc18@hotmail.com" TargetMode="External"/><Relationship Id="rId13" Type="http://schemas.openxmlformats.org/officeDocument/2006/relationships/hyperlink" Target="mailto:bosquesdesantahelenados@hotmail.com" TargetMode="External"/><Relationship Id="rId18" Type="http://schemas.openxmlformats.org/officeDocument/2006/relationships/hyperlink" Target="mailto:luisamariaperdomob@gmail.com" TargetMode="External"/><Relationship Id="rId3" Type="http://schemas.openxmlformats.org/officeDocument/2006/relationships/hyperlink" Target="mailto:pdelacastellana@yahoo.es" TargetMode="External"/><Relationship Id="rId7" Type="http://schemas.openxmlformats.org/officeDocument/2006/relationships/hyperlink" Target="mailto:nathgr.17@gmail.com" TargetMode="External"/><Relationship Id="rId12" Type="http://schemas.openxmlformats.org/officeDocument/2006/relationships/hyperlink" Target="mailto:bosquesdesantahelenados@hotmail.com" TargetMode="External"/><Relationship Id="rId17" Type="http://schemas.openxmlformats.org/officeDocument/2006/relationships/hyperlink" Target="mailto:pdelacastellana@yahoo.es" TargetMode="External"/><Relationship Id="rId2" Type="http://schemas.openxmlformats.org/officeDocument/2006/relationships/hyperlink" Target="mailto:ana.rociosanchezp@gmail.com" TargetMode="External"/><Relationship Id="rId16" Type="http://schemas.openxmlformats.org/officeDocument/2006/relationships/hyperlink" Target="mailto:claudia.ramirez.correa2019@gmail.com" TargetMode="External"/><Relationship Id="rId1" Type="http://schemas.openxmlformats.org/officeDocument/2006/relationships/hyperlink" Target="mailto:arqjgutierrezm@gmail.com" TargetMode="External"/><Relationship Id="rId6" Type="http://schemas.openxmlformats.org/officeDocument/2006/relationships/hyperlink" Target="mailto:bosquesdesantahelenados@hotmail.com" TargetMode="External"/><Relationship Id="rId11" Type="http://schemas.openxmlformats.org/officeDocument/2006/relationships/hyperlink" Target="mailto:gerencia@supermercadolaremesa.com" TargetMode="External"/><Relationship Id="rId5" Type="http://schemas.openxmlformats.org/officeDocument/2006/relationships/hyperlink" Target="mailto:bernardogarzon1@hotmail.com" TargetMode="External"/><Relationship Id="rId15" Type="http://schemas.openxmlformats.org/officeDocument/2006/relationships/hyperlink" Target="mailto:moltkc18@hotmail.com" TargetMode="External"/><Relationship Id="rId10" Type="http://schemas.openxmlformats.org/officeDocument/2006/relationships/hyperlink" Target="mailto:financiera@exus.com.co" TargetMode="External"/><Relationship Id="rId19" Type="http://schemas.openxmlformats.org/officeDocument/2006/relationships/hyperlink" Target="mailto:maricelamb@gmail.com" TargetMode="External"/><Relationship Id="rId4" Type="http://schemas.openxmlformats.org/officeDocument/2006/relationships/hyperlink" Target="mailto:sysmae@gmail.com" TargetMode="External"/><Relationship Id="rId9" Type="http://schemas.openxmlformats.org/officeDocument/2006/relationships/hyperlink" Target="mailto:claudia.ramirez.correa2019@gmail.com" TargetMode="External"/><Relationship Id="rId14" Type="http://schemas.openxmlformats.org/officeDocument/2006/relationships/hyperlink" Target="mailto:nathgr.1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CA244-C498-40D8-B5A5-8D8B3F5D0C35}">
  <dimension ref="A1:RY294"/>
  <sheetViews>
    <sheetView tabSelected="1" topLeftCell="L1" zoomScale="90" zoomScaleNormal="90" workbookViewId="0">
      <selection activeCell="Q12" sqref="Q12"/>
    </sheetView>
  </sheetViews>
  <sheetFormatPr baseColWidth="10" defaultColWidth="11.42578125" defaultRowHeight="15" x14ac:dyDescent="0.25"/>
  <cols>
    <col min="1" max="5" width="11.42578125" customWidth="1"/>
    <col min="6" max="6" width="11.42578125" style="84" customWidth="1"/>
    <col min="7" max="16" width="11.42578125" customWidth="1"/>
    <col min="17" max="17" width="28" customWidth="1"/>
    <col min="18" max="18" width="11.42578125" customWidth="1"/>
    <col min="19" max="19" width="13.85546875" customWidth="1"/>
    <col min="20" max="26" width="11.42578125" customWidth="1"/>
    <col min="27" max="28" width="16.140625" customWidth="1"/>
    <col min="29" max="29" width="50.28515625" customWidth="1"/>
    <col min="30" max="39" width="11.42578125" customWidth="1"/>
    <col min="40" max="40" width="15.140625" customWidth="1"/>
    <col min="41" max="43" width="11.42578125" customWidth="1"/>
    <col min="44" max="44" width="13.5703125" customWidth="1"/>
    <col min="45" max="45" width="11.5703125" customWidth="1"/>
    <col min="46" max="46" width="13.5703125" customWidth="1"/>
    <col min="47" max="51" width="11.42578125" customWidth="1"/>
    <col min="52" max="52" width="102.42578125" customWidth="1"/>
    <col min="53" max="53" width="15.140625" customWidth="1"/>
    <col min="54" max="54" width="11.42578125" customWidth="1"/>
    <col min="55" max="55" width="24.5703125" customWidth="1"/>
    <col min="56" max="57" width="11.42578125" customWidth="1"/>
    <col min="58" max="58" width="18" customWidth="1"/>
    <col min="59" max="59" width="33.42578125" customWidth="1"/>
    <col min="60" max="60" width="15.7109375" customWidth="1"/>
    <col min="61" max="61" width="14.140625" customWidth="1"/>
    <col min="62" max="62" width="65" customWidth="1"/>
    <col min="63" max="63" width="11.42578125" customWidth="1"/>
    <col min="64" max="64" width="12.7109375" customWidth="1"/>
    <col min="65" max="71" width="11.42578125" customWidth="1"/>
    <col min="72" max="72" width="13.28515625" customWidth="1"/>
    <col min="73" max="73" width="32.7109375" customWidth="1"/>
    <col min="74" max="74" width="11.42578125" customWidth="1"/>
    <col min="75" max="75" width="87.7109375" customWidth="1"/>
    <col min="76" max="76" width="11.42578125" customWidth="1"/>
    <col min="77" max="77" width="12.28515625" customWidth="1"/>
    <col min="78" max="78" width="13.28515625" customWidth="1"/>
    <col min="79" max="79" width="36.140625" customWidth="1"/>
    <col min="80" max="82" width="11.42578125" customWidth="1"/>
    <col min="83" max="83" width="29" customWidth="1"/>
    <col min="84" max="113" width="11.42578125" customWidth="1"/>
    <col min="114" max="114" width="15.140625" customWidth="1"/>
    <col min="115" max="115" width="45.28515625" customWidth="1"/>
    <col min="116" max="116" width="11.42578125" customWidth="1"/>
    <col min="117" max="117" width="65" customWidth="1"/>
    <col min="118" max="118" width="11.42578125" customWidth="1"/>
    <col min="119" max="119" width="16" customWidth="1"/>
    <col min="120" max="120" width="11.42578125" customWidth="1"/>
    <col min="121" max="121" width="20.42578125" customWidth="1"/>
    <col min="122" max="124" width="11.42578125" customWidth="1"/>
    <col min="125" max="125" width="42.140625" customWidth="1"/>
    <col min="126" max="126" width="11.42578125" customWidth="1"/>
    <col min="127" max="127" width="14.42578125" customWidth="1"/>
    <col min="128" max="128" width="17.42578125" customWidth="1"/>
    <col min="129" max="129" width="11.85546875" customWidth="1"/>
    <col min="130" max="130" width="27.28515625" style="15" customWidth="1"/>
    <col min="131" max="137" width="11.42578125" customWidth="1"/>
    <col min="138" max="138" width="12.7109375" customWidth="1"/>
    <col min="139" max="140" width="11.42578125" customWidth="1"/>
    <col min="141" max="141" width="21" customWidth="1"/>
    <col min="142" max="147" width="11.42578125" customWidth="1"/>
    <col min="148" max="148" width="13.28515625" customWidth="1"/>
    <col min="149" max="204" width="11.42578125" customWidth="1"/>
    <col min="205" max="205" width="14" bestFit="1" customWidth="1"/>
    <col min="206" max="206" width="58.5703125" customWidth="1"/>
    <col min="207" max="210" width="11.42578125" customWidth="1"/>
    <col min="211" max="211" width="23.28515625" customWidth="1"/>
    <col min="212" max="213" width="11.42578125" customWidth="1"/>
    <col min="214" max="214" width="14.42578125" customWidth="1"/>
    <col min="215" max="216" width="11.42578125" customWidth="1"/>
    <col min="217" max="217" width="13.85546875" customWidth="1"/>
    <col min="218" max="218" width="23.140625" customWidth="1"/>
    <col min="219" max="219" width="12.7109375" customWidth="1"/>
    <col min="220" max="252" width="11.42578125" customWidth="1"/>
    <col min="253" max="254" width="31.5703125" customWidth="1"/>
    <col min="255" max="255" width="93.42578125" customWidth="1"/>
    <col min="256" max="256" width="15.85546875" bestFit="1" customWidth="1"/>
  </cols>
  <sheetData>
    <row r="1" spans="1:489" s="10" customFormat="1" ht="78.75" x14ac:dyDescent="0.25">
      <c r="A1" s="4" t="s">
        <v>1</v>
      </c>
      <c r="B1" s="2" t="s">
        <v>0</v>
      </c>
      <c r="C1" s="3" t="s">
        <v>917</v>
      </c>
      <c r="D1" s="4" t="s">
        <v>1</v>
      </c>
      <c r="E1" s="4" t="s">
        <v>2</v>
      </c>
      <c r="F1" s="82" t="s">
        <v>1157</v>
      </c>
      <c r="G1" s="4" t="s">
        <v>921</v>
      </c>
      <c r="H1" s="4" t="s">
        <v>158</v>
      </c>
      <c r="I1" s="4" t="s">
        <v>159</v>
      </c>
      <c r="J1" s="4" t="s">
        <v>160</v>
      </c>
      <c r="K1" s="4" t="s">
        <v>161</v>
      </c>
      <c r="L1" s="4" t="s">
        <v>1242</v>
      </c>
      <c r="M1" s="4" t="s">
        <v>163</v>
      </c>
      <c r="N1" s="5" t="s">
        <v>4</v>
      </c>
      <c r="O1" s="5" t="s">
        <v>5</v>
      </c>
      <c r="P1" s="3" t="s">
        <v>164</v>
      </c>
      <c r="Q1" s="4" t="s">
        <v>165</v>
      </c>
      <c r="R1" s="4" t="s">
        <v>166</v>
      </c>
      <c r="S1" s="3" t="s">
        <v>7</v>
      </c>
      <c r="T1" s="4" t="s">
        <v>8</v>
      </c>
      <c r="U1" s="4" t="s">
        <v>9</v>
      </c>
      <c r="V1" s="4" t="s">
        <v>167</v>
      </c>
      <c r="W1" s="3" t="s">
        <v>168</v>
      </c>
      <c r="X1" s="3" t="s">
        <v>169</v>
      </c>
      <c r="Y1" s="4" t="s">
        <v>10</v>
      </c>
      <c r="Z1" s="3" t="s">
        <v>197</v>
      </c>
      <c r="AA1" s="3" t="s">
        <v>204</v>
      </c>
      <c r="AB1" s="3" t="s">
        <v>11</v>
      </c>
      <c r="AC1" s="3" t="s">
        <v>12</v>
      </c>
      <c r="AD1" s="3" t="s">
        <v>13</v>
      </c>
      <c r="AE1" s="3" t="s">
        <v>170</v>
      </c>
      <c r="AF1" s="3" t="s">
        <v>171</v>
      </c>
      <c r="AG1" s="3" t="s">
        <v>172</v>
      </c>
      <c r="AH1" s="3" t="s">
        <v>173</v>
      </c>
      <c r="AI1" s="3" t="s">
        <v>174</v>
      </c>
      <c r="AJ1" s="3" t="s">
        <v>175</v>
      </c>
      <c r="AK1" s="3" t="s">
        <v>176</v>
      </c>
      <c r="AL1" s="3" t="s">
        <v>177</v>
      </c>
      <c r="AM1" s="3" t="s">
        <v>178</v>
      </c>
      <c r="AN1" s="3" t="s">
        <v>179</v>
      </c>
      <c r="AO1" s="3" t="s">
        <v>180</v>
      </c>
      <c r="AP1" s="3" t="s">
        <v>181</v>
      </c>
      <c r="AQ1" s="3" t="s">
        <v>987</v>
      </c>
      <c r="AR1" s="3" t="s">
        <v>183</v>
      </c>
      <c r="AS1" s="4" t="s">
        <v>184</v>
      </c>
      <c r="AT1" s="4" t="s">
        <v>14</v>
      </c>
      <c r="AU1" s="3" t="s">
        <v>15</v>
      </c>
      <c r="AV1" s="3" t="s">
        <v>16</v>
      </c>
      <c r="AW1" s="3" t="s">
        <v>146</v>
      </c>
      <c r="AX1" s="3" t="s">
        <v>17</v>
      </c>
      <c r="AY1" s="3" t="s">
        <v>18</v>
      </c>
      <c r="AZ1" s="3" t="s">
        <v>19</v>
      </c>
      <c r="BA1" s="3" t="s">
        <v>20</v>
      </c>
      <c r="BB1" s="4" t="s">
        <v>21</v>
      </c>
      <c r="BC1" s="6" t="s">
        <v>22</v>
      </c>
      <c r="BD1" s="6" t="s">
        <v>23</v>
      </c>
      <c r="BE1" s="3" t="s">
        <v>192</v>
      </c>
      <c r="BF1" s="3" t="s">
        <v>24</v>
      </c>
      <c r="BG1" s="3" t="s">
        <v>25</v>
      </c>
      <c r="BH1" s="3" t="s">
        <v>26</v>
      </c>
      <c r="BI1" s="3" t="s">
        <v>27</v>
      </c>
      <c r="BJ1" s="3" t="s">
        <v>28</v>
      </c>
      <c r="BK1" s="3" t="s">
        <v>29</v>
      </c>
      <c r="BL1" s="3" t="s">
        <v>30</v>
      </c>
      <c r="BM1" s="3" t="s">
        <v>988</v>
      </c>
      <c r="BN1" s="3" t="s">
        <v>32</v>
      </c>
      <c r="BO1" s="3" t="s">
        <v>33</v>
      </c>
      <c r="BP1" s="3" t="s">
        <v>193</v>
      </c>
      <c r="BQ1" s="4" t="s">
        <v>34</v>
      </c>
      <c r="BR1" s="3" t="s">
        <v>203</v>
      </c>
      <c r="BS1" s="3" t="s">
        <v>204</v>
      </c>
      <c r="BT1" s="3" t="s">
        <v>35</v>
      </c>
      <c r="BU1" s="3" t="s">
        <v>36</v>
      </c>
      <c r="BV1" s="4" t="s">
        <v>37</v>
      </c>
      <c r="BW1" s="3" t="s">
        <v>38</v>
      </c>
      <c r="BX1" s="3" t="s">
        <v>39</v>
      </c>
      <c r="BY1" s="3" t="s">
        <v>40</v>
      </c>
      <c r="BZ1" s="3" t="s">
        <v>41</v>
      </c>
      <c r="CA1" s="3" t="s">
        <v>42</v>
      </c>
      <c r="CB1" s="3" t="s">
        <v>205</v>
      </c>
      <c r="CC1" s="3" t="s">
        <v>204</v>
      </c>
      <c r="CD1" s="3" t="s">
        <v>43</v>
      </c>
      <c r="CE1" s="3" t="s">
        <v>44</v>
      </c>
      <c r="CF1" s="7" t="s">
        <v>45</v>
      </c>
      <c r="CG1" s="3" t="s">
        <v>38</v>
      </c>
      <c r="CH1" s="3" t="s">
        <v>39</v>
      </c>
      <c r="CI1" s="3" t="s">
        <v>40</v>
      </c>
      <c r="CJ1" s="3" t="s">
        <v>41</v>
      </c>
      <c r="CK1" s="3" t="s">
        <v>42</v>
      </c>
      <c r="CL1" s="3" t="s">
        <v>206</v>
      </c>
      <c r="CM1" s="3" t="s">
        <v>204</v>
      </c>
      <c r="CN1" s="3" t="s">
        <v>46</v>
      </c>
      <c r="CO1" s="3" t="s">
        <v>47</v>
      </c>
      <c r="CP1" s="7" t="s">
        <v>48</v>
      </c>
      <c r="CQ1" s="3" t="s">
        <v>38</v>
      </c>
      <c r="CR1" s="3" t="s">
        <v>49</v>
      </c>
      <c r="CS1" s="3" t="s">
        <v>40</v>
      </c>
      <c r="CT1" s="3" t="s">
        <v>41</v>
      </c>
      <c r="CU1" s="3" t="s">
        <v>42</v>
      </c>
      <c r="CV1" s="3" t="s">
        <v>50</v>
      </c>
      <c r="CW1" s="3" t="s">
        <v>207</v>
      </c>
      <c r="CX1" s="3" t="s">
        <v>204</v>
      </c>
      <c r="CY1" s="3" t="s">
        <v>185</v>
      </c>
      <c r="CZ1" s="3" t="s">
        <v>186</v>
      </c>
      <c r="DA1" s="3" t="s">
        <v>187</v>
      </c>
      <c r="DB1" s="4" t="s">
        <v>51</v>
      </c>
      <c r="DC1" s="3" t="s">
        <v>38</v>
      </c>
      <c r="DD1" s="3" t="s">
        <v>49</v>
      </c>
      <c r="DE1" s="3" t="s">
        <v>40</v>
      </c>
      <c r="DF1" s="3" t="s">
        <v>41</v>
      </c>
      <c r="DG1" s="3" t="s">
        <v>42</v>
      </c>
      <c r="DH1" s="3" t="s">
        <v>198</v>
      </c>
      <c r="DI1" s="3" t="s">
        <v>52</v>
      </c>
      <c r="DJ1" s="3" t="s">
        <v>204</v>
      </c>
      <c r="DK1" s="3" t="s">
        <v>53</v>
      </c>
      <c r="DL1" s="3" t="s">
        <v>54</v>
      </c>
      <c r="DM1" s="3" t="s">
        <v>55</v>
      </c>
      <c r="DN1" s="3" t="s">
        <v>56</v>
      </c>
      <c r="DO1" s="3" t="s">
        <v>40</v>
      </c>
      <c r="DP1" s="3" t="s">
        <v>57</v>
      </c>
      <c r="DQ1" s="3" t="s">
        <v>42</v>
      </c>
      <c r="DR1" s="3" t="s">
        <v>58</v>
      </c>
      <c r="DS1" s="3" t="s">
        <v>59</v>
      </c>
      <c r="DT1" s="7" t="s">
        <v>60</v>
      </c>
      <c r="DU1" s="3" t="s">
        <v>61</v>
      </c>
      <c r="DV1" s="3" t="s">
        <v>62</v>
      </c>
      <c r="DW1" s="3" t="s">
        <v>188</v>
      </c>
      <c r="DX1" s="3" t="s">
        <v>63</v>
      </c>
      <c r="DY1" s="3" t="s">
        <v>64</v>
      </c>
      <c r="DZ1" s="14" t="s">
        <v>65</v>
      </c>
      <c r="EA1" s="3" t="s">
        <v>66</v>
      </c>
      <c r="EB1" s="3" t="s">
        <v>68</v>
      </c>
      <c r="EC1" s="3" t="s">
        <v>199</v>
      </c>
      <c r="ED1" s="3" t="s">
        <v>204</v>
      </c>
      <c r="EE1" s="3" t="s">
        <v>67</v>
      </c>
      <c r="EF1" s="3" t="s">
        <v>69</v>
      </c>
      <c r="EG1" s="3" t="s">
        <v>70</v>
      </c>
      <c r="EH1" s="8" t="s">
        <v>71</v>
      </c>
      <c r="EI1" s="3" t="s">
        <v>72</v>
      </c>
      <c r="EJ1" s="3" t="s">
        <v>73</v>
      </c>
      <c r="EK1" s="3" t="s">
        <v>74</v>
      </c>
      <c r="EL1" s="7" t="s">
        <v>75</v>
      </c>
      <c r="EM1" s="3" t="s">
        <v>76</v>
      </c>
      <c r="EN1" s="3" t="s">
        <v>77</v>
      </c>
      <c r="EO1" s="3" t="s">
        <v>189</v>
      </c>
      <c r="EP1" s="3" t="s">
        <v>78</v>
      </c>
      <c r="EQ1" s="3" t="s">
        <v>79</v>
      </c>
      <c r="ER1" s="3" t="s">
        <v>80</v>
      </c>
      <c r="ES1" s="3" t="s">
        <v>66</v>
      </c>
      <c r="ET1" s="3" t="s">
        <v>82</v>
      </c>
      <c r="EU1" s="3" t="s">
        <v>200</v>
      </c>
      <c r="EV1" s="3" t="s">
        <v>204</v>
      </c>
      <c r="EW1" s="3" t="s">
        <v>81</v>
      </c>
      <c r="EX1" s="3" t="s">
        <v>83</v>
      </c>
      <c r="EY1" s="3" t="s">
        <v>84</v>
      </c>
      <c r="EZ1" s="8" t="s">
        <v>85</v>
      </c>
      <c r="FA1" s="3" t="s">
        <v>86</v>
      </c>
      <c r="FB1" s="3" t="s">
        <v>87</v>
      </c>
      <c r="FC1" s="3" t="s">
        <v>88</v>
      </c>
      <c r="FD1" s="7" t="s">
        <v>89</v>
      </c>
      <c r="FE1" s="3" t="s">
        <v>90</v>
      </c>
      <c r="FF1" s="3" t="s">
        <v>91</v>
      </c>
      <c r="FG1" s="3" t="s">
        <v>194</v>
      </c>
      <c r="FH1" s="3" t="s">
        <v>92</v>
      </c>
      <c r="FI1" s="3" t="s">
        <v>93</v>
      </c>
      <c r="FJ1" s="3" t="s">
        <v>94</v>
      </c>
      <c r="FK1" s="3" t="s">
        <v>66</v>
      </c>
      <c r="FL1" s="3" t="s">
        <v>96</v>
      </c>
      <c r="FM1" s="3" t="s">
        <v>201</v>
      </c>
      <c r="FN1" s="3" t="s">
        <v>204</v>
      </c>
      <c r="FO1" s="3" t="s">
        <v>95</v>
      </c>
      <c r="FP1" s="3" t="s">
        <v>97</v>
      </c>
      <c r="FQ1" s="3" t="s">
        <v>98</v>
      </c>
      <c r="FR1" s="8" t="s">
        <v>99</v>
      </c>
      <c r="FS1" s="3" t="s">
        <v>100</v>
      </c>
      <c r="FT1" s="3" t="s">
        <v>101</v>
      </c>
      <c r="FU1" s="3" t="s">
        <v>102</v>
      </c>
      <c r="FV1" s="7" t="s">
        <v>103</v>
      </c>
      <c r="FW1" s="3" t="s">
        <v>104</v>
      </c>
      <c r="FX1" s="3" t="s">
        <v>105</v>
      </c>
      <c r="FY1" s="3" t="s">
        <v>195</v>
      </c>
      <c r="FZ1" s="3" t="s">
        <v>106</v>
      </c>
      <c r="GA1" s="3" t="s">
        <v>107</v>
      </c>
      <c r="GB1" s="3" t="s">
        <v>108</v>
      </c>
      <c r="GC1" s="3" t="s">
        <v>66</v>
      </c>
      <c r="GD1" s="3" t="s">
        <v>110</v>
      </c>
      <c r="GE1" s="3" t="s">
        <v>202</v>
      </c>
      <c r="GF1" s="3" t="s">
        <v>204</v>
      </c>
      <c r="GG1" s="3" t="s">
        <v>202</v>
      </c>
      <c r="GH1" s="3" t="s">
        <v>109</v>
      </c>
      <c r="GI1" s="3" t="s">
        <v>111</v>
      </c>
      <c r="GJ1" s="3" t="s">
        <v>112</v>
      </c>
      <c r="GK1" s="8" t="s">
        <v>113</v>
      </c>
      <c r="GL1" s="3" t="s">
        <v>114</v>
      </c>
      <c r="GM1" s="3" t="s">
        <v>115</v>
      </c>
      <c r="GN1" s="3" t="s">
        <v>116</v>
      </c>
      <c r="GO1" s="7" t="s">
        <v>117</v>
      </c>
      <c r="GP1" s="3" t="s">
        <v>118</v>
      </c>
      <c r="GQ1" s="3" t="s">
        <v>119</v>
      </c>
      <c r="GR1" s="3" t="s">
        <v>196</v>
      </c>
      <c r="GS1" s="3" t="s">
        <v>120</v>
      </c>
      <c r="GT1" s="3" t="s">
        <v>121</v>
      </c>
      <c r="GU1" s="3" t="s">
        <v>122</v>
      </c>
      <c r="GV1" s="3" t="s">
        <v>66</v>
      </c>
      <c r="GW1" s="3" t="s">
        <v>190</v>
      </c>
      <c r="GX1" s="3" t="s">
        <v>123</v>
      </c>
      <c r="GY1" s="3" t="s">
        <v>124</v>
      </c>
      <c r="GZ1" s="3" t="s">
        <v>38</v>
      </c>
      <c r="HA1" s="3" t="s">
        <v>56</v>
      </c>
      <c r="HB1" s="3" t="s">
        <v>40</v>
      </c>
      <c r="HC1" s="3" t="s">
        <v>42</v>
      </c>
      <c r="HD1" s="3" t="s">
        <v>61</v>
      </c>
      <c r="HE1" s="3" t="s">
        <v>62</v>
      </c>
      <c r="HF1" s="3" t="s">
        <v>125</v>
      </c>
      <c r="HG1" s="3" t="s">
        <v>63</v>
      </c>
      <c r="HH1" s="3" t="s">
        <v>64</v>
      </c>
      <c r="HI1" s="3" t="s">
        <v>126</v>
      </c>
      <c r="HJ1" s="3" t="s">
        <v>66</v>
      </c>
      <c r="HK1" s="3" t="s">
        <v>127</v>
      </c>
      <c r="HL1" s="4" t="s">
        <v>128</v>
      </c>
      <c r="HM1" s="4" t="s">
        <v>129</v>
      </c>
      <c r="HN1" s="4" t="s">
        <v>130</v>
      </c>
      <c r="HO1" s="4" t="s">
        <v>131</v>
      </c>
      <c r="HP1" s="4" t="s">
        <v>132</v>
      </c>
      <c r="HQ1" s="4" t="s">
        <v>191</v>
      </c>
      <c r="HR1" s="4" t="s">
        <v>133</v>
      </c>
      <c r="HS1" s="4" t="s">
        <v>134</v>
      </c>
      <c r="HT1" s="4" t="s">
        <v>135</v>
      </c>
      <c r="HU1" s="4" t="s">
        <v>136</v>
      </c>
      <c r="HV1" s="4" t="s">
        <v>137</v>
      </c>
      <c r="HW1" s="4" t="s">
        <v>138</v>
      </c>
      <c r="HX1" s="4" t="s">
        <v>139</v>
      </c>
      <c r="HY1" s="4" t="s">
        <v>140</v>
      </c>
      <c r="HZ1" s="4" t="s">
        <v>141</v>
      </c>
      <c r="IA1" s="4" t="s">
        <v>142</v>
      </c>
      <c r="IB1" s="4" t="s">
        <v>143</v>
      </c>
      <c r="IC1" s="4" t="s">
        <v>6</v>
      </c>
      <c r="ID1" s="4" t="s">
        <v>144</v>
      </c>
      <c r="IE1" s="4" t="s">
        <v>145</v>
      </c>
      <c r="IF1" s="4" t="s">
        <v>147</v>
      </c>
      <c r="IG1" s="4" t="s">
        <v>148</v>
      </c>
      <c r="IH1" s="4" t="s">
        <v>149</v>
      </c>
      <c r="II1" s="4" t="s">
        <v>150</v>
      </c>
      <c r="IJ1" s="4" t="s">
        <v>151</v>
      </c>
      <c r="IK1" s="4" t="s">
        <v>152</v>
      </c>
      <c r="IL1" s="4" t="s">
        <v>153</v>
      </c>
      <c r="IM1" s="4" t="s">
        <v>141</v>
      </c>
      <c r="IN1" s="4" t="s">
        <v>143</v>
      </c>
      <c r="IO1" s="4" t="s">
        <v>154</v>
      </c>
      <c r="IP1" s="4" t="s">
        <v>155</v>
      </c>
      <c r="IQ1" s="4" t="s">
        <v>156</v>
      </c>
      <c r="IR1" s="4" t="s">
        <v>4</v>
      </c>
      <c r="IS1" s="4" t="s">
        <v>3</v>
      </c>
      <c r="IT1" s="9" t="s">
        <v>157</v>
      </c>
      <c r="IU1" s="9" t="s">
        <v>916</v>
      </c>
      <c r="IV1" s="10" t="s">
        <v>709</v>
      </c>
    </row>
    <row r="2" spans="1:489" s="122" customFormat="1" x14ac:dyDescent="0.25">
      <c r="A2" s="17">
        <v>70038</v>
      </c>
      <c r="B2" s="17">
        <v>53</v>
      </c>
      <c r="C2" s="17" t="s">
        <v>918</v>
      </c>
      <c r="D2" s="17">
        <v>70038</v>
      </c>
      <c r="E2" s="17">
        <v>70038</v>
      </c>
      <c r="F2" s="83">
        <v>120000</v>
      </c>
      <c r="G2" s="17">
        <v>0</v>
      </c>
      <c r="H2" s="17" t="s">
        <v>922</v>
      </c>
      <c r="I2" s="17"/>
      <c r="J2" s="17"/>
      <c r="K2" s="17" t="s">
        <v>784</v>
      </c>
      <c r="L2" s="17" t="s">
        <v>784</v>
      </c>
      <c r="M2" s="17" t="s">
        <v>784</v>
      </c>
      <c r="N2" s="17" t="s">
        <v>1244</v>
      </c>
      <c r="O2" s="17"/>
      <c r="P2" s="17" t="s">
        <v>230</v>
      </c>
      <c r="Q2" s="17" t="s">
        <v>920</v>
      </c>
      <c r="R2" s="17">
        <v>10078092</v>
      </c>
      <c r="S2" s="17" t="s">
        <v>208</v>
      </c>
      <c r="T2" s="17"/>
      <c r="U2" s="17"/>
      <c r="V2" s="105">
        <v>45292</v>
      </c>
      <c r="W2" s="17"/>
      <c r="X2" s="17"/>
      <c r="Y2" s="17"/>
      <c r="Z2" s="17" t="s">
        <v>911</v>
      </c>
      <c r="AA2" s="17" t="s">
        <v>529</v>
      </c>
      <c r="AB2" s="17">
        <v>253255</v>
      </c>
      <c r="AC2" s="17" t="s">
        <v>530</v>
      </c>
      <c r="AD2" s="17">
        <v>740650</v>
      </c>
      <c r="AE2" s="17">
        <v>0</v>
      </c>
      <c r="AF2" s="17">
        <v>129500</v>
      </c>
      <c r="AG2" s="17">
        <v>0</v>
      </c>
      <c r="AH2" s="17">
        <v>0</v>
      </c>
      <c r="AI2" s="17">
        <v>740650</v>
      </c>
      <c r="AJ2" s="17" t="s">
        <v>212</v>
      </c>
      <c r="AK2" s="17">
        <v>13.12</v>
      </c>
      <c r="AL2" s="71">
        <v>0.1</v>
      </c>
      <c r="AM2" s="17">
        <v>0</v>
      </c>
      <c r="AN2" s="72">
        <f t="shared" ref="AN2:AN33" si="0">AD2*AL2</f>
        <v>74065</v>
      </c>
      <c r="AO2" s="71">
        <v>0.1</v>
      </c>
      <c r="AP2" s="72">
        <f t="shared" ref="AP2:AP15" si="1">AF2*AO2</f>
        <v>12950</v>
      </c>
      <c r="AQ2" s="71">
        <v>1.5699999999999999E-2</v>
      </c>
      <c r="AR2" s="72">
        <f t="shared" ref="AR2:AR33" si="2">+AI2*AQ2</f>
        <v>11628.205</v>
      </c>
      <c r="AS2" s="71">
        <f t="shared" ref="AS2:AS33" si="3">+AL2-AQ2</f>
        <v>8.4300000000000014E-2</v>
      </c>
      <c r="AT2" s="83">
        <f t="shared" ref="AT2:AT33" si="4">+AI2*AS2</f>
        <v>62436.795000000013</v>
      </c>
      <c r="AU2" s="17">
        <v>0</v>
      </c>
      <c r="AV2" s="17" t="s">
        <v>213</v>
      </c>
      <c r="AW2" s="17" t="s">
        <v>213</v>
      </c>
      <c r="AX2" s="17">
        <v>0</v>
      </c>
      <c r="AY2" s="17" t="s">
        <v>214</v>
      </c>
      <c r="AZ2" s="106" t="s">
        <v>531</v>
      </c>
      <c r="BA2" s="17" t="s">
        <v>215</v>
      </c>
      <c r="BB2" s="17">
        <v>66001</v>
      </c>
      <c r="BC2" s="17"/>
      <c r="BD2" s="17"/>
      <c r="BE2" s="17">
        <v>0</v>
      </c>
      <c r="BF2" s="17"/>
      <c r="BG2" s="73" t="s">
        <v>532</v>
      </c>
      <c r="BH2" s="70"/>
      <c r="BI2" s="17">
        <v>3112024161</v>
      </c>
      <c r="BJ2" s="106" t="s">
        <v>531</v>
      </c>
      <c r="BK2" s="17" t="s">
        <v>215</v>
      </c>
      <c r="BL2" s="17" t="s">
        <v>235</v>
      </c>
      <c r="BM2" s="17">
        <v>6</v>
      </c>
      <c r="BN2" s="74">
        <v>44148</v>
      </c>
      <c r="BO2" s="74">
        <v>45608</v>
      </c>
      <c r="BP2" s="74">
        <v>45292</v>
      </c>
      <c r="BQ2" s="74">
        <v>45304</v>
      </c>
      <c r="BR2" s="17" t="s">
        <v>911</v>
      </c>
      <c r="BS2" s="17" t="s">
        <v>529</v>
      </c>
      <c r="BT2" s="17">
        <v>274240</v>
      </c>
      <c r="BU2" s="17" t="s">
        <v>533</v>
      </c>
      <c r="BV2" s="17">
        <v>66001</v>
      </c>
      <c r="BW2" s="106" t="s">
        <v>531</v>
      </c>
      <c r="BX2" s="17" t="s">
        <v>215</v>
      </c>
      <c r="BY2" s="17"/>
      <c r="BZ2" s="17">
        <v>3107671069</v>
      </c>
      <c r="CA2" s="73" t="s">
        <v>534</v>
      </c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 t="s">
        <v>209</v>
      </c>
      <c r="DI2" s="17">
        <v>31403132</v>
      </c>
      <c r="DJ2" s="17" t="s">
        <v>222</v>
      </c>
      <c r="DK2" s="17" t="s">
        <v>940</v>
      </c>
      <c r="DL2" s="75">
        <v>1</v>
      </c>
      <c r="DM2" s="17" t="s">
        <v>1114</v>
      </c>
      <c r="DN2" s="17" t="s">
        <v>840</v>
      </c>
      <c r="DO2" s="17"/>
      <c r="DP2" s="17"/>
      <c r="DQ2" s="17" t="s">
        <v>841</v>
      </c>
      <c r="DR2" s="17" t="s">
        <v>291</v>
      </c>
      <c r="DS2" s="17" t="s">
        <v>215</v>
      </c>
      <c r="DT2" s="17">
        <v>66001</v>
      </c>
      <c r="DU2" s="17" t="s">
        <v>528</v>
      </c>
      <c r="DV2" s="17">
        <v>31406132</v>
      </c>
      <c r="DW2" s="17" t="s">
        <v>225</v>
      </c>
      <c r="DX2" s="17" t="s">
        <v>248</v>
      </c>
      <c r="DY2" s="17" t="s">
        <v>227</v>
      </c>
      <c r="DZ2" s="77">
        <v>8852033132</v>
      </c>
      <c r="EA2" s="17">
        <v>30</v>
      </c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>
        <v>900400547</v>
      </c>
      <c r="GX2" s="17" t="s">
        <v>536</v>
      </c>
      <c r="GY2" s="17" t="s">
        <v>539</v>
      </c>
      <c r="GZ2" s="17" t="s">
        <v>537</v>
      </c>
      <c r="HA2" s="17">
        <v>3389737</v>
      </c>
      <c r="HB2" s="17">
        <v>3046844107</v>
      </c>
      <c r="HC2" s="73" t="s">
        <v>538</v>
      </c>
      <c r="HD2" s="17" t="s">
        <v>536</v>
      </c>
      <c r="HE2" s="17" t="s">
        <v>535</v>
      </c>
      <c r="HF2" s="17" t="s">
        <v>425</v>
      </c>
      <c r="HG2" s="17" t="s">
        <v>267</v>
      </c>
      <c r="HH2" s="17" t="s">
        <v>427</v>
      </c>
      <c r="HI2" s="17">
        <v>21004121393</v>
      </c>
      <c r="HJ2" s="17" t="s">
        <v>250</v>
      </c>
      <c r="HK2" s="17" t="s">
        <v>242</v>
      </c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 t="s">
        <v>359</v>
      </c>
      <c r="IT2" s="120" t="s">
        <v>269</v>
      </c>
      <c r="IU2" s="17" t="s">
        <v>930</v>
      </c>
      <c r="IV2" s="17">
        <v>0</v>
      </c>
      <c r="IW2" s="121"/>
      <c r="IX2" s="121"/>
      <c r="IY2" s="121"/>
      <c r="IZ2" s="121"/>
      <c r="JA2" s="121"/>
      <c r="JB2" s="121"/>
      <c r="JC2" s="121"/>
      <c r="JD2" s="121"/>
      <c r="JE2" s="121"/>
      <c r="JF2" s="121"/>
      <c r="JG2" s="121"/>
      <c r="JH2" s="121"/>
      <c r="JI2" s="121"/>
      <c r="JJ2" s="121"/>
      <c r="JK2" s="121"/>
      <c r="JL2" s="121"/>
      <c r="JM2" s="121"/>
      <c r="JN2" s="121"/>
      <c r="JO2" s="121"/>
      <c r="JP2" s="121"/>
      <c r="JQ2" s="121"/>
      <c r="JR2" s="121"/>
      <c r="JS2" s="121"/>
      <c r="JT2" s="121"/>
      <c r="JU2" s="121"/>
      <c r="JV2" s="121"/>
      <c r="JW2" s="121"/>
      <c r="JX2" s="121"/>
      <c r="JY2" s="121"/>
      <c r="JZ2" s="121"/>
      <c r="KA2" s="121"/>
      <c r="KB2" s="121"/>
      <c r="KC2" s="121"/>
      <c r="KD2" s="121"/>
      <c r="KE2" s="121"/>
      <c r="KF2" s="121"/>
      <c r="KG2" s="121"/>
      <c r="KH2" s="121"/>
      <c r="KI2" s="121"/>
      <c r="KJ2" s="121"/>
      <c r="KK2" s="121"/>
      <c r="KL2" s="121"/>
      <c r="KM2" s="121"/>
      <c r="KN2" s="121"/>
      <c r="KO2" s="121"/>
      <c r="KP2" s="121"/>
      <c r="KQ2" s="121"/>
      <c r="KR2" s="121"/>
      <c r="KS2" s="121"/>
      <c r="KT2" s="121"/>
      <c r="KU2" s="121"/>
      <c r="KV2" s="121"/>
      <c r="KW2" s="121"/>
      <c r="KX2" s="121"/>
      <c r="KY2" s="121"/>
      <c r="KZ2" s="121"/>
      <c r="LA2" s="121"/>
      <c r="LB2" s="121"/>
      <c r="LC2" s="121"/>
      <c r="LD2" s="121"/>
      <c r="LE2" s="121"/>
      <c r="LF2" s="121"/>
      <c r="LG2" s="121"/>
      <c r="LH2" s="121"/>
      <c r="LI2" s="121"/>
      <c r="LJ2" s="121"/>
      <c r="LK2" s="121"/>
      <c r="LL2" s="121"/>
      <c r="LM2" s="121"/>
      <c r="LN2" s="121"/>
      <c r="LO2" s="121"/>
      <c r="LP2" s="121"/>
      <c r="LQ2" s="121"/>
      <c r="LR2" s="121"/>
      <c r="LS2" s="121"/>
      <c r="LT2" s="121"/>
      <c r="LU2" s="121"/>
      <c r="LV2" s="121"/>
      <c r="LW2" s="121"/>
      <c r="LX2" s="121"/>
      <c r="LY2" s="121"/>
      <c r="LZ2" s="121"/>
      <c r="MA2" s="121"/>
      <c r="MB2" s="121"/>
      <c r="MC2" s="121"/>
      <c r="MD2" s="121"/>
      <c r="ME2" s="121"/>
      <c r="MF2" s="121"/>
      <c r="MG2" s="121"/>
      <c r="MH2" s="121"/>
      <c r="MI2" s="121"/>
      <c r="MJ2" s="121"/>
      <c r="MK2" s="121"/>
      <c r="ML2" s="121"/>
      <c r="MM2" s="121"/>
      <c r="MN2" s="121"/>
      <c r="MO2" s="121"/>
      <c r="MP2" s="121"/>
      <c r="MQ2" s="121"/>
      <c r="MR2" s="121"/>
      <c r="MS2" s="121"/>
      <c r="MT2" s="121"/>
      <c r="MU2" s="121"/>
      <c r="MV2" s="121"/>
      <c r="MW2" s="121"/>
      <c r="MX2" s="121"/>
      <c r="MY2" s="121"/>
      <c r="MZ2" s="121"/>
      <c r="NA2" s="121"/>
      <c r="NB2" s="121"/>
      <c r="NC2" s="121"/>
      <c r="ND2" s="121"/>
      <c r="NE2" s="121"/>
      <c r="NF2" s="121"/>
      <c r="NG2" s="121"/>
      <c r="NH2" s="121"/>
      <c r="NI2" s="121"/>
      <c r="NJ2" s="121"/>
      <c r="NK2" s="121"/>
      <c r="NL2" s="121"/>
      <c r="NM2" s="121"/>
      <c r="NN2" s="121"/>
      <c r="NO2" s="121"/>
      <c r="NP2" s="121"/>
      <c r="NQ2" s="121"/>
      <c r="NR2" s="121"/>
      <c r="NS2" s="121"/>
      <c r="NT2" s="121"/>
      <c r="NU2" s="121"/>
      <c r="NV2" s="121"/>
      <c r="NW2" s="121"/>
      <c r="NX2" s="121"/>
      <c r="NY2" s="121"/>
      <c r="NZ2" s="121"/>
      <c r="OA2" s="121"/>
      <c r="OB2" s="121"/>
      <c r="OC2" s="121"/>
      <c r="OD2" s="121"/>
      <c r="OE2" s="121"/>
      <c r="OF2" s="121"/>
      <c r="OG2" s="121"/>
      <c r="OH2" s="121"/>
      <c r="OI2" s="121"/>
      <c r="OJ2" s="121"/>
      <c r="OK2" s="121"/>
      <c r="OL2" s="121"/>
      <c r="OM2" s="121"/>
      <c r="ON2" s="121"/>
      <c r="OO2" s="121"/>
      <c r="OP2" s="121"/>
      <c r="OQ2" s="121"/>
      <c r="OR2" s="121"/>
      <c r="OS2" s="121"/>
      <c r="OT2" s="121"/>
      <c r="OU2" s="121"/>
      <c r="OV2" s="121"/>
      <c r="OW2" s="121"/>
      <c r="OX2" s="121"/>
      <c r="OY2" s="121"/>
      <c r="OZ2" s="121"/>
      <c r="PA2" s="121"/>
      <c r="PB2" s="121"/>
      <c r="PC2" s="121"/>
      <c r="PD2" s="121"/>
      <c r="PE2" s="121"/>
      <c r="PF2" s="121"/>
      <c r="PG2" s="121"/>
      <c r="PH2" s="121"/>
      <c r="PI2" s="121"/>
      <c r="PJ2" s="121"/>
      <c r="PK2" s="121"/>
      <c r="PL2" s="121"/>
      <c r="PM2" s="121"/>
      <c r="PN2" s="121"/>
      <c r="PO2" s="121"/>
      <c r="PP2" s="121"/>
      <c r="PQ2" s="121"/>
      <c r="PR2" s="121"/>
      <c r="PS2" s="121"/>
      <c r="PT2" s="121"/>
      <c r="PU2" s="121"/>
      <c r="PV2" s="121"/>
      <c r="PW2" s="121"/>
      <c r="PX2" s="121"/>
      <c r="PY2" s="121"/>
      <c r="PZ2" s="121"/>
      <c r="QA2" s="121"/>
      <c r="QB2" s="121"/>
      <c r="QC2" s="121"/>
      <c r="QD2" s="121"/>
      <c r="QE2" s="121"/>
      <c r="QF2" s="121"/>
      <c r="QG2" s="121"/>
      <c r="QH2" s="121"/>
      <c r="QI2" s="121"/>
      <c r="QJ2" s="121"/>
      <c r="QK2" s="121"/>
      <c r="QL2" s="121"/>
      <c r="QM2" s="121"/>
      <c r="QN2" s="121"/>
      <c r="QO2" s="121"/>
      <c r="QP2" s="121"/>
      <c r="QQ2" s="121"/>
      <c r="QR2" s="121"/>
      <c r="QS2" s="121"/>
      <c r="QT2" s="121"/>
      <c r="QU2" s="121"/>
      <c r="QV2" s="121"/>
      <c r="QW2" s="121"/>
      <c r="QX2" s="121"/>
      <c r="QY2" s="121"/>
      <c r="QZ2" s="121"/>
      <c r="RA2" s="121"/>
      <c r="RB2" s="121"/>
      <c r="RC2" s="121"/>
      <c r="RD2" s="121"/>
      <c r="RE2" s="121"/>
      <c r="RF2" s="121"/>
      <c r="RG2" s="121"/>
      <c r="RH2" s="121"/>
      <c r="RI2" s="121"/>
      <c r="RJ2" s="121"/>
      <c r="RK2" s="121"/>
      <c r="RL2" s="121"/>
      <c r="RM2" s="121"/>
      <c r="RN2" s="121"/>
      <c r="RO2" s="121"/>
      <c r="RP2" s="121"/>
      <c r="RQ2" s="121"/>
      <c r="RR2" s="121"/>
      <c r="RS2" s="121"/>
      <c r="RT2" s="121"/>
      <c r="RU2" s="121"/>
    </row>
    <row r="3" spans="1:489" s="122" customFormat="1" x14ac:dyDescent="0.25">
      <c r="A3" s="17">
        <v>70039</v>
      </c>
      <c r="B3" s="17">
        <v>54</v>
      </c>
      <c r="C3" s="17" t="s">
        <v>918</v>
      </c>
      <c r="D3" s="17">
        <v>70039</v>
      </c>
      <c r="E3" s="17">
        <v>70039</v>
      </c>
      <c r="F3" s="83">
        <v>300000</v>
      </c>
      <c r="G3" s="17" t="s">
        <v>925</v>
      </c>
      <c r="H3" s="17" t="s">
        <v>923</v>
      </c>
      <c r="I3" s="17"/>
      <c r="J3" s="17"/>
      <c r="K3" s="17" t="s">
        <v>784</v>
      </c>
      <c r="L3" s="17" t="s">
        <v>784</v>
      </c>
      <c r="M3" s="17" t="s">
        <v>912</v>
      </c>
      <c r="N3" s="17" t="s">
        <v>784</v>
      </c>
      <c r="O3" s="17"/>
      <c r="P3" s="17" t="s">
        <v>213</v>
      </c>
      <c r="Q3" s="17" t="s">
        <v>920</v>
      </c>
      <c r="R3" s="17">
        <v>10078093</v>
      </c>
      <c r="S3" s="17" t="s">
        <v>208</v>
      </c>
      <c r="T3" s="17"/>
      <c r="U3" s="17"/>
      <c r="V3" s="105">
        <v>45292</v>
      </c>
      <c r="W3" s="17"/>
      <c r="X3" s="17"/>
      <c r="Y3" s="17"/>
      <c r="Z3" s="17" t="s">
        <v>912</v>
      </c>
      <c r="AA3" s="17" t="s">
        <v>540</v>
      </c>
      <c r="AB3" s="17">
        <v>752150068</v>
      </c>
      <c r="AC3" s="17" t="s">
        <v>541</v>
      </c>
      <c r="AD3" s="17">
        <v>900000</v>
      </c>
      <c r="AE3" s="17">
        <v>0</v>
      </c>
      <c r="AF3" s="17">
        <v>136600</v>
      </c>
      <c r="AG3" s="17">
        <v>0</v>
      </c>
      <c r="AH3" s="17">
        <v>0</v>
      </c>
      <c r="AI3" s="17">
        <v>900000</v>
      </c>
      <c r="AJ3" s="17" t="s">
        <v>212</v>
      </c>
      <c r="AK3" s="17">
        <v>13.12</v>
      </c>
      <c r="AL3" s="71">
        <v>0.1</v>
      </c>
      <c r="AM3" s="17">
        <v>0</v>
      </c>
      <c r="AN3" s="72">
        <f t="shared" si="0"/>
        <v>90000</v>
      </c>
      <c r="AO3" s="71">
        <v>0.1</v>
      </c>
      <c r="AP3" s="72">
        <f t="shared" si="1"/>
        <v>13660</v>
      </c>
      <c r="AQ3" s="71">
        <v>1.5699999999999999E-2</v>
      </c>
      <c r="AR3" s="72">
        <f t="shared" si="2"/>
        <v>14129.999999999998</v>
      </c>
      <c r="AS3" s="71">
        <f t="shared" si="3"/>
        <v>8.4300000000000014E-2</v>
      </c>
      <c r="AT3" s="83">
        <f t="shared" si="4"/>
        <v>75870.000000000015</v>
      </c>
      <c r="AU3" s="17">
        <v>0</v>
      </c>
      <c r="AV3" s="17" t="s">
        <v>213</v>
      </c>
      <c r="AW3" s="17" t="s">
        <v>213</v>
      </c>
      <c r="AX3" s="17">
        <v>0</v>
      </c>
      <c r="AY3" s="17" t="s">
        <v>214</v>
      </c>
      <c r="AZ3" s="106" t="s">
        <v>542</v>
      </c>
      <c r="BA3" s="17" t="s">
        <v>215</v>
      </c>
      <c r="BB3" s="17">
        <v>66001</v>
      </c>
      <c r="BC3" s="17"/>
      <c r="BD3" s="17"/>
      <c r="BE3" s="17">
        <v>0</v>
      </c>
      <c r="BF3" s="17"/>
      <c r="BG3" s="73" t="s">
        <v>543</v>
      </c>
      <c r="BH3" s="17"/>
      <c r="BI3" s="17">
        <v>3154442119</v>
      </c>
      <c r="BJ3" s="106" t="s">
        <v>542</v>
      </c>
      <c r="BK3" s="17" t="s">
        <v>215</v>
      </c>
      <c r="BL3" s="17" t="s">
        <v>235</v>
      </c>
      <c r="BM3" s="17">
        <v>12</v>
      </c>
      <c r="BN3" s="74">
        <v>44977</v>
      </c>
      <c r="BO3" s="74">
        <v>45341</v>
      </c>
      <c r="BP3" s="74">
        <v>45292</v>
      </c>
      <c r="BQ3" s="74">
        <v>45311</v>
      </c>
      <c r="BR3" s="17" t="s">
        <v>913</v>
      </c>
      <c r="BS3" s="17" t="s">
        <v>217</v>
      </c>
      <c r="BT3" s="17">
        <v>1010243719</v>
      </c>
      <c r="BU3" s="17" t="s">
        <v>544</v>
      </c>
      <c r="BV3" s="17">
        <v>66001</v>
      </c>
      <c r="BW3" s="106" t="s">
        <v>542</v>
      </c>
      <c r="BX3" s="17" t="s">
        <v>215</v>
      </c>
      <c r="BY3" s="17"/>
      <c r="BZ3" s="17">
        <v>3154442119</v>
      </c>
      <c r="CA3" s="73" t="s">
        <v>833</v>
      </c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 t="s">
        <v>209</v>
      </c>
      <c r="DI3" s="17">
        <v>11801411</v>
      </c>
      <c r="DJ3" s="17" t="s">
        <v>222</v>
      </c>
      <c r="DK3" s="17" t="s">
        <v>937</v>
      </c>
      <c r="DL3" s="75">
        <v>1</v>
      </c>
      <c r="DM3" s="17" t="s">
        <v>1114</v>
      </c>
      <c r="DN3" s="17"/>
      <c r="DO3" s="17">
        <v>3206330815</v>
      </c>
      <c r="DP3" s="17"/>
      <c r="DQ3" s="73" t="s">
        <v>546</v>
      </c>
      <c r="DR3" s="17" t="s">
        <v>291</v>
      </c>
      <c r="DS3" s="17" t="s">
        <v>215</v>
      </c>
      <c r="DT3" s="17">
        <v>66001</v>
      </c>
      <c r="DU3" s="17" t="s">
        <v>545</v>
      </c>
      <c r="DV3" s="17">
        <v>11801411</v>
      </c>
      <c r="DW3" s="17" t="s">
        <v>225</v>
      </c>
      <c r="DX3" s="17" t="s">
        <v>308</v>
      </c>
      <c r="DY3" s="17" t="s">
        <v>227</v>
      </c>
      <c r="DZ3" s="77">
        <v>766007512</v>
      </c>
      <c r="EA3" s="17">
        <v>5</v>
      </c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>
        <v>900400547</v>
      </c>
      <c r="GX3" s="17" t="s">
        <v>536</v>
      </c>
      <c r="GY3" s="17" t="s">
        <v>539</v>
      </c>
      <c r="GZ3" s="17" t="s">
        <v>537</v>
      </c>
      <c r="HA3" s="17">
        <v>3389737</v>
      </c>
      <c r="HB3" s="17">
        <v>3046844107</v>
      </c>
      <c r="HC3" s="73" t="s">
        <v>538</v>
      </c>
      <c r="HD3" s="17" t="s">
        <v>536</v>
      </c>
      <c r="HE3" s="17" t="s">
        <v>535</v>
      </c>
      <c r="HF3" s="17" t="s">
        <v>425</v>
      </c>
      <c r="HG3" s="17" t="s">
        <v>267</v>
      </c>
      <c r="HH3" s="17" t="s">
        <v>427</v>
      </c>
      <c r="HI3" s="17">
        <v>21004121393</v>
      </c>
      <c r="HJ3" s="17" t="s">
        <v>250</v>
      </c>
      <c r="HK3" s="17" t="s">
        <v>242</v>
      </c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 t="s">
        <v>304</v>
      </c>
      <c r="IT3" s="70" t="s">
        <v>269</v>
      </c>
      <c r="IU3" s="70" t="s">
        <v>936</v>
      </c>
      <c r="IV3" s="70">
        <v>300000</v>
      </c>
    </row>
    <row r="4" spans="1:489" s="122" customFormat="1" x14ac:dyDescent="0.25">
      <c r="A4" s="17">
        <v>70034</v>
      </c>
      <c r="B4" s="17">
        <v>49</v>
      </c>
      <c r="C4" s="17" t="s">
        <v>918</v>
      </c>
      <c r="D4" s="17">
        <v>70034</v>
      </c>
      <c r="E4" s="17">
        <v>70034</v>
      </c>
      <c r="F4" s="83">
        <v>300000</v>
      </c>
      <c r="G4" s="17">
        <v>0</v>
      </c>
      <c r="H4" s="17" t="s">
        <v>922</v>
      </c>
      <c r="I4" s="17"/>
      <c r="J4" s="17"/>
      <c r="K4" s="17" t="s">
        <v>784</v>
      </c>
      <c r="L4" s="17" t="s">
        <v>784</v>
      </c>
      <c r="M4" s="17" t="s">
        <v>784</v>
      </c>
      <c r="N4" s="17" t="s">
        <v>784</v>
      </c>
      <c r="O4" s="17"/>
      <c r="P4" s="17" t="s">
        <v>213</v>
      </c>
      <c r="Q4" s="17" t="s">
        <v>920</v>
      </c>
      <c r="R4" s="17">
        <v>10078088</v>
      </c>
      <c r="S4" s="17" t="s">
        <v>208</v>
      </c>
      <c r="T4" s="17"/>
      <c r="U4" s="17"/>
      <c r="V4" s="105">
        <v>45292</v>
      </c>
      <c r="W4" s="17"/>
      <c r="X4" s="17"/>
      <c r="Y4" s="17"/>
      <c r="Z4" s="17" t="s">
        <v>913</v>
      </c>
      <c r="AA4" s="17" t="s">
        <v>210</v>
      </c>
      <c r="AB4" s="17">
        <v>14698242</v>
      </c>
      <c r="AC4" s="17" t="s">
        <v>488</v>
      </c>
      <c r="AD4" s="17">
        <v>1100000</v>
      </c>
      <c r="AE4" s="17">
        <v>0</v>
      </c>
      <c r="AF4" s="17"/>
      <c r="AG4" s="17">
        <v>0</v>
      </c>
      <c r="AH4" s="17">
        <v>0</v>
      </c>
      <c r="AI4" s="17">
        <v>1100000</v>
      </c>
      <c r="AJ4" s="17" t="s">
        <v>212</v>
      </c>
      <c r="AK4" s="17">
        <v>13.12</v>
      </c>
      <c r="AL4" s="71">
        <v>0.10999999999999999</v>
      </c>
      <c r="AM4" s="17">
        <v>0</v>
      </c>
      <c r="AN4" s="72">
        <f t="shared" si="0"/>
        <v>120999.99999999999</v>
      </c>
      <c r="AO4" s="71">
        <v>0.10999999999999999</v>
      </c>
      <c r="AP4" s="72">
        <f t="shared" si="1"/>
        <v>0</v>
      </c>
      <c r="AQ4" s="71">
        <v>1.5699999999999999E-2</v>
      </c>
      <c r="AR4" s="72">
        <f t="shared" si="2"/>
        <v>17270</v>
      </c>
      <c r="AS4" s="71">
        <f t="shared" si="3"/>
        <v>9.4299999999999995E-2</v>
      </c>
      <c r="AT4" s="83">
        <f t="shared" si="4"/>
        <v>103730</v>
      </c>
      <c r="AU4" s="17">
        <v>0</v>
      </c>
      <c r="AV4" s="17" t="s">
        <v>213</v>
      </c>
      <c r="AW4" s="17" t="s">
        <v>213</v>
      </c>
      <c r="AX4" s="17">
        <v>0</v>
      </c>
      <c r="AY4" s="17" t="s">
        <v>214</v>
      </c>
      <c r="AZ4" s="17" t="s">
        <v>485</v>
      </c>
      <c r="BA4" s="17" t="s">
        <v>215</v>
      </c>
      <c r="BB4" s="17">
        <v>66001</v>
      </c>
      <c r="BC4" s="17"/>
      <c r="BD4" s="17"/>
      <c r="BE4" s="17">
        <v>0</v>
      </c>
      <c r="BF4" s="17"/>
      <c r="BG4" s="17"/>
      <c r="BH4" s="17"/>
      <c r="BI4" s="17">
        <v>3118699262</v>
      </c>
      <c r="BJ4" s="17" t="s">
        <v>485</v>
      </c>
      <c r="BK4" s="17" t="s">
        <v>215</v>
      </c>
      <c r="BL4" s="17" t="s">
        <v>235</v>
      </c>
      <c r="BM4" s="17">
        <v>12</v>
      </c>
      <c r="BN4" s="74">
        <v>44936</v>
      </c>
      <c r="BO4" s="74">
        <v>45300</v>
      </c>
      <c r="BP4" s="74">
        <v>45292</v>
      </c>
      <c r="BQ4" s="74">
        <v>45301</v>
      </c>
      <c r="BR4" s="17" t="s">
        <v>913</v>
      </c>
      <c r="BS4" s="17" t="s">
        <v>217</v>
      </c>
      <c r="BT4" s="17">
        <v>59227269</v>
      </c>
      <c r="BU4" s="17" t="s">
        <v>489</v>
      </c>
      <c r="BV4" s="17">
        <v>66001</v>
      </c>
      <c r="BW4" s="17" t="s">
        <v>485</v>
      </c>
      <c r="BX4" s="17" t="s">
        <v>215</v>
      </c>
      <c r="BY4" s="17"/>
      <c r="BZ4" s="17">
        <v>3118699262</v>
      </c>
      <c r="CA4" s="73" t="s">
        <v>490</v>
      </c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 t="s">
        <v>209</v>
      </c>
      <c r="DI4" s="17">
        <v>25194571</v>
      </c>
      <c r="DJ4" s="17" t="s">
        <v>222</v>
      </c>
      <c r="DK4" s="17" t="s">
        <v>497</v>
      </c>
      <c r="DL4" s="75">
        <v>1</v>
      </c>
      <c r="DM4" s="17" t="s">
        <v>1114</v>
      </c>
      <c r="DN4" s="17"/>
      <c r="DO4" s="17" t="s">
        <v>499</v>
      </c>
      <c r="DP4" s="17"/>
      <c r="DQ4" s="73" t="s">
        <v>1131</v>
      </c>
      <c r="DR4" s="17" t="s">
        <v>291</v>
      </c>
      <c r="DS4" s="17" t="s">
        <v>215</v>
      </c>
      <c r="DT4" s="17">
        <v>66001</v>
      </c>
      <c r="DU4" s="17" t="s">
        <v>497</v>
      </c>
      <c r="DV4" s="17">
        <v>25194571</v>
      </c>
      <c r="DW4" s="17" t="s">
        <v>225</v>
      </c>
      <c r="DX4" s="17" t="s">
        <v>226</v>
      </c>
      <c r="DY4" s="17" t="s">
        <v>227</v>
      </c>
      <c r="DZ4" s="76" t="s">
        <v>498</v>
      </c>
      <c r="EA4" s="17">
        <v>25</v>
      </c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>
        <v>901609015</v>
      </c>
      <c r="GX4" s="17" t="s">
        <v>492</v>
      </c>
      <c r="GY4" s="17" t="s">
        <v>495</v>
      </c>
      <c r="GZ4" s="17" t="s">
        <v>493</v>
      </c>
      <c r="HA4" s="17"/>
      <c r="HB4" s="17">
        <v>3007620007</v>
      </c>
      <c r="HC4" s="73" t="s">
        <v>496</v>
      </c>
      <c r="HD4" s="17" t="s">
        <v>492</v>
      </c>
      <c r="HE4" s="17" t="s">
        <v>491</v>
      </c>
      <c r="HF4" s="17" t="s">
        <v>425</v>
      </c>
      <c r="HG4" s="17" t="s">
        <v>248</v>
      </c>
      <c r="HH4" s="17" t="s">
        <v>427</v>
      </c>
      <c r="HI4" s="107" t="s">
        <v>494</v>
      </c>
      <c r="HJ4" s="17" t="s">
        <v>250</v>
      </c>
      <c r="HK4" s="17" t="s">
        <v>242</v>
      </c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 t="s">
        <v>304</v>
      </c>
      <c r="IT4" s="70" t="s">
        <v>269</v>
      </c>
      <c r="IU4" s="70" t="s">
        <v>941</v>
      </c>
      <c r="IV4" s="70">
        <v>300000</v>
      </c>
    </row>
    <row r="5" spans="1:489" s="13" customFormat="1" x14ac:dyDescent="0.25">
      <c r="A5" s="12">
        <v>70040</v>
      </c>
      <c r="B5" s="12">
        <v>55</v>
      </c>
      <c r="C5" s="12" t="s">
        <v>918</v>
      </c>
      <c r="D5" s="12">
        <v>70040</v>
      </c>
      <c r="E5" s="12">
        <v>70040</v>
      </c>
      <c r="F5" s="89">
        <v>200000</v>
      </c>
      <c r="G5" s="12">
        <v>0</v>
      </c>
      <c r="H5" s="12" t="s">
        <v>922</v>
      </c>
      <c r="I5" s="12"/>
      <c r="J5" s="12"/>
      <c r="K5" s="12" t="s">
        <v>784</v>
      </c>
      <c r="L5" s="12" t="s">
        <v>784</v>
      </c>
      <c r="M5" s="12" t="s">
        <v>784</v>
      </c>
      <c r="N5" s="12" t="s">
        <v>784</v>
      </c>
      <c r="O5" s="12"/>
      <c r="P5" s="12" t="s">
        <v>230</v>
      </c>
      <c r="Q5" s="12" t="s">
        <v>920</v>
      </c>
      <c r="R5" s="12">
        <v>10078094</v>
      </c>
      <c r="S5" s="12" t="s">
        <v>208</v>
      </c>
      <c r="T5" s="12"/>
      <c r="U5" s="12"/>
      <c r="V5" s="92">
        <v>45292</v>
      </c>
      <c r="W5" s="12"/>
      <c r="X5" s="12"/>
      <c r="Y5" s="12"/>
      <c r="Z5" s="12" t="s">
        <v>913</v>
      </c>
      <c r="AA5" s="12" t="s">
        <v>210</v>
      </c>
      <c r="AB5" s="12">
        <v>1007057916</v>
      </c>
      <c r="AC5" s="12" t="s">
        <v>834</v>
      </c>
      <c r="AD5" s="12">
        <v>735280</v>
      </c>
      <c r="AE5" s="12">
        <v>0</v>
      </c>
      <c r="AF5" s="12">
        <v>158500</v>
      </c>
      <c r="AG5" s="12">
        <v>0</v>
      </c>
      <c r="AH5" s="12">
        <v>0</v>
      </c>
      <c r="AI5" s="12">
        <v>735280</v>
      </c>
      <c r="AJ5" s="12" t="s">
        <v>212</v>
      </c>
      <c r="AK5" s="12">
        <v>13.12</v>
      </c>
      <c r="AL5" s="31">
        <v>0.1</v>
      </c>
      <c r="AM5" s="12">
        <v>0</v>
      </c>
      <c r="AN5" s="32">
        <f t="shared" si="0"/>
        <v>73528</v>
      </c>
      <c r="AO5" s="31">
        <v>0.1</v>
      </c>
      <c r="AP5" s="32">
        <f t="shared" si="1"/>
        <v>15850</v>
      </c>
      <c r="AQ5" s="31">
        <v>1.5699999999999999E-2</v>
      </c>
      <c r="AR5" s="32">
        <f t="shared" si="2"/>
        <v>11543.895999999999</v>
      </c>
      <c r="AS5" s="31">
        <f t="shared" si="3"/>
        <v>8.4300000000000014E-2</v>
      </c>
      <c r="AT5" s="89">
        <f t="shared" si="4"/>
        <v>61984.104000000007</v>
      </c>
      <c r="AU5" s="12">
        <v>0</v>
      </c>
      <c r="AV5" s="12" t="s">
        <v>213</v>
      </c>
      <c r="AW5" s="12" t="s">
        <v>213</v>
      </c>
      <c r="AX5" s="12">
        <v>0</v>
      </c>
      <c r="AY5" s="12" t="s">
        <v>214</v>
      </c>
      <c r="AZ5" s="33" t="s">
        <v>547</v>
      </c>
      <c r="BA5" s="12" t="s">
        <v>215</v>
      </c>
      <c r="BB5" s="12">
        <v>66001</v>
      </c>
      <c r="BC5" s="12"/>
      <c r="BD5" s="12"/>
      <c r="BE5" s="12">
        <v>0</v>
      </c>
      <c r="BF5" s="12"/>
      <c r="BG5" s="34" t="s">
        <v>548</v>
      </c>
      <c r="BH5" s="12"/>
      <c r="BI5" s="12">
        <v>3116856642</v>
      </c>
      <c r="BJ5" s="33" t="s">
        <v>547</v>
      </c>
      <c r="BK5" s="12" t="s">
        <v>215</v>
      </c>
      <c r="BL5" s="12" t="s">
        <v>235</v>
      </c>
      <c r="BM5" s="12">
        <v>12</v>
      </c>
      <c r="BN5" s="35">
        <v>44696</v>
      </c>
      <c r="BO5" s="35">
        <v>45426</v>
      </c>
      <c r="BP5" s="35">
        <v>45292</v>
      </c>
      <c r="BQ5" s="35">
        <v>45306</v>
      </c>
      <c r="BR5" s="12" t="s">
        <v>913</v>
      </c>
      <c r="BS5" s="12" t="s">
        <v>217</v>
      </c>
      <c r="BT5" s="12">
        <v>1004775836</v>
      </c>
      <c r="BU5" s="12" t="s">
        <v>549</v>
      </c>
      <c r="BV5" s="12">
        <v>66001</v>
      </c>
      <c r="BW5" s="33" t="s">
        <v>547</v>
      </c>
      <c r="BX5" s="12" t="s">
        <v>215</v>
      </c>
      <c r="BY5" s="12">
        <v>3153010121</v>
      </c>
      <c r="BZ5" s="12"/>
      <c r="CA5" s="34" t="s">
        <v>550</v>
      </c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 t="s">
        <v>209</v>
      </c>
      <c r="DI5" s="12">
        <v>9957353</v>
      </c>
      <c r="DJ5" s="12" t="s">
        <v>222</v>
      </c>
      <c r="DK5" s="12" t="s">
        <v>551</v>
      </c>
      <c r="DL5" s="36">
        <v>1</v>
      </c>
      <c r="DM5" s="12" t="s">
        <v>1114</v>
      </c>
      <c r="DN5" s="12"/>
      <c r="DO5" s="12" t="s">
        <v>552</v>
      </c>
      <c r="DP5" s="12"/>
      <c r="DQ5" s="12"/>
      <c r="DR5" s="12" t="s">
        <v>291</v>
      </c>
      <c r="DS5" s="12" t="s">
        <v>215</v>
      </c>
      <c r="DT5" s="12">
        <v>66001</v>
      </c>
      <c r="DU5" s="12" t="s">
        <v>551</v>
      </c>
      <c r="DV5" s="12">
        <v>9957353</v>
      </c>
      <c r="DW5" s="12" t="s">
        <v>225</v>
      </c>
      <c r="DX5" s="12" t="s">
        <v>226</v>
      </c>
      <c r="DY5" s="12" t="s">
        <v>227</v>
      </c>
      <c r="DZ5" s="37">
        <v>11520522389</v>
      </c>
      <c r="EA5" s="12">
        <v>30</v>
      </c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>
        <v>800033842</v>
      </c>
      <c r="GX5" s="12" t="s">
        <v>554</v>
      </c>
      <c r="GY5" s="12" t="s">
        <v>456</v>
      </c>
      <c r="GZ5" s="12" t="s">
        <v>555</v>
      </c>
      <c r="HA5" s="12">
        <v>3375425</v>
      </c>
      <c r="HB5" s="12">
        <v>3016172535</v>
      </c>
      <c r="HC5" s="34" t="s">
        <v>455</v>
      </c>
      <c r="HD5" s="12" t="s">
        <v>554</v>
      </c>
      <c r="HE5" s="12" t="s">
        <v>553</v>
      </c>
      <c r="HF5" s="12" t="s">
        <v>425</v>
      </c>
      <c r="HG5" s="12" t="s">
        <v>426</v>
      </c>
      <c r="HH5" s="12" t="s">
        <v>427</v>
      </c>
      <c r="HI5" s="12">
        <v>302087846</v>
      </c>
      <c r="HJ5" s="12" t="s">
        <v>250</v>
      </c>
      <c r="HK5" s="12" t="s">
        <v>242</v>
      </c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 t="s">
        <v>359</v>
      </c>
      <c r="IT5" s="13" t="s">
        <v>269</v>
      </c>
      <c r="IU5" s="13" t="s">
        <v>936</v>
      </c>
      <c r="IV5" s="13">
        <v>0</v>
      </c>
    </row>
    <row r="6" spans="1:489" s="13" customFormat="1" x14ac:dyDescent="0.25">
      <c r="A6" s="12">
        <v>70041</v>
      </c>
      <c r="B6" s="12">
        <v>56</v>
      </c>
      <c r="C6" s="12" t="s">
        <v>918</v>
      </c>
      <c r="D6" s="12">
        <v>70041</v>
      </c>
      <c r="E6" s="12">
        <v>70041</v>
      </c>
      <c r="F6" s="89">
        <v>250000</v>
      </c>
      <c r="G6" s="12">
        <v>0</v>
      </c>
      <c r="H6" s="12" t="s">
        <v>922</v>
      </c>
      <c r="I6" s="12"/>
      <c r="J6" s="12"/>
      <c r="K6" s="12" t="s">
        <v>784</v>
      </c>
      <c r="L6" s="12" t="s">
        <v>784</v>
      </c>
      <c r="M6" s="12" t="s">
        <v>784</v>
      </c>
      <c r="N6" s="12" t="s">
        <v>784</v>
      </c>
      <c r="O6" s="12"/>
      <c r="P6" s="12" t="s">
        <v>230</v>
      </c>
      <c r="Q6" s="12" t="s">
        <v>920</v>
      </c>
      <c r="R6" s="12">
        <v>10078095</v>
      </c>
      <c r="S6" s="12" t="s">
        <v>208</v>
      </c>
      <c r="T6" s="12"/>
      <c r="U6" s="12"/>
      <c r="V6" s="92">
        <v>45292</v>
      </c>
      <c r="W6" s="12"/>
      <c r="X6" s="12"/>
      <c r="Y6" s="12"/>
      <c r="Z6" s="12" t="s">
        <v>913</v>
      </c>
      <c r="AA6" s="12" t="s">
        <v>210</v>
      </c>
      <c r="AB6" s="12">
        <v>1004567660</v>
      </c>
      <c r="AC6" s="12" t="s">
        <v>556</v>
      </c>
      <c r="AD6" s="12">
        <v>791840</v>
      </c>
      <c r="AE6" s="12">
        <v>0</v>
      </c>
      <c r="AF6" s="12">
        <v>158500</v>
      </c>
      <c r="AG6" s="12">
        <v>0</v>
      </c>
      <c r="AH6" s="12">
        <v>0</v>
      </c>
      <c r="AI6" s="12">
        <v>791840</v>
      </c>
      <c r="AJ6" s="12" t="s">
        <v>212</v>
      </c>
      <c r="AK6" s="12">
        <v>13.12</v>
      </c>
      <c r="AL6" s="31">
        <v>0.1</v>
      </c>
      <c r="AM6" s="12">
        <v>0</v>
      </c>
      <c r="AN6" s="32">
        <f t="shared" si="0"/>
        <v>79184</v>
      </c>
      <c r="AO6" s="31">
        <v>0.1</v>
      </c>
      <c r="AP6" s="32">
        <f t="shared" si="1"/>
        <v>15850</v>
      </c>
      <c r="AQ6" s="31">
        <v>1.5699999999999999E-2</v>
      </c>
      <c r="AR6" s="32">
        <f t="shared" si="2"/>
        <v>12431.887999999999</v>
      </c>
      <c r="AS6" s="31">
        <f t="shared" si="3"/>
        <v>8.4300000000000014E-2</v>
      </c>
      <c r="AT6" s="89">
        <f t="shared" si="4"/>
        <v>66752.112000000008</v>
      </c>
      <c r="AU6" s="12">
        <v>0</v>
      </c>
      <c r="AV6" s="12" t="s">
        <v>213</v>
      </c>
      <c r="AW6" s="12" t="s">
        <v>213</v>
      </c>
      <c r="AX6" s="12">
        <v>0</v>
      </c>
      <c r="AY6" s="12" t="s">
        <v>214</v>
      </c>
      <c r="AZ6" s="33" t="s">
        <v>557</v>
      </c>
      <c r="BA6" s="12" t="s">
        <v>215</v>
      </c>
      <c r="BB6" s="12">
        <v>66001</v>
      </c>
      <c r="BC6" s="12"/>
      <c r="BD6" s="12"/>
      <c r="BE6" s="12">
        <v>0</v>
      </c>
      <c r="BF6" s="12"/>
      <c r="BG6" s="34" t="s">
        <v>558</v>
      </c>
      <c r="BH6" s="12"/>
      <c r="BI6" s="12">
        <v>3215570641</v>
      </c>
      <c r="BJ6" s="33" t="s">
        <v>557</v>
      </c>
      <c r="BK6" s="12" t="s">
        <v>215</v>
      </c>
      <c r="BL6" s="12" t="s">
        <v>235</v>
      </c>
      <c r="BM6" s="12">
        <v>12</v>
      </c>
      <c r="BN6" s="35">
        <v>44896</v>
      </c>
      <c r="BO6" s="35">
        <v>45626</v>
      </c>
      <c r="BP6" s="35">
        <v>45292</v>
      </c>
      <c r="BQ6" s="35">
        <v>45292</v>
      </c>
      <c r="BR6" s="12" t="s">
        <v>913</v>
      </c>
      <c r="BS6" s="12" t="s">
        <v>217</v>
      </c>
      <c r="BT6" s="12">
        <v>42025442</v>
      </c>
      <c r="BU6" s="12" t="s">
        <v>559</v>
      </c>
      <c r="BV6" s="12">
        <v>66001</v>
      </c>
      <c r="BW6" s="33" t="s">
        <v>557</v>
      </c>
      <c r="BX6" s="12" t="s">
        <v>215</v>
      </c>
      <c r="BY6" s="12"/>
      <c r="BZ6" s="12">
        <v>3137684783</v>
      </c>
      <c r="CA6" s="34" t="s">
        <v>560</v>
      </c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 t="s">
        <v>209</v>
      </c>
      <c r="DI6" s="12">
        <v>38888863</v>
      </c>
      <c r="DJ6" s="12" t="s">
        <v>222</v>
      </c>
      <c r="DK6" s="12" t="s">
        <v>561</v>
      </c>
      <c r="DL6" s="36">
        <v>1</v>
      </c>
      <c r="DM6" s="12" t="s">
        <v>1114</v>
      </c>
      <c r="DN6" s="12"/>
      <c r="DO6" s="12">
        <v>3118481731</v>
      </c>
      <c r="DP6" s="12"/>
      <c r="DQ6" s="34" t="s">
        <v>572</v>
      </c>
      <c r="DR6" s="12" t="s">
        <v>291</v>
      </c>
      <c r="DS6" s="12" t="s">
        <v>215</v>
      </c>
      <c r="DT6" s="12">
        <v>66001</v>
      </c>
      <c r="DU6" s="12" t="s">
        <v>561</v>
      </c>
      <c r="DV6" s="12">
        <v>38888863</v>
      </c>
      <c r="DW6" s="12" t="s">
        <v>225</v>
      </c>
      <c r="DX6" s="12" t="s">
        <v>226</v>
      </c>
      <c r="DY6" s="12" t="s">
        <v>227</v>
      </c>
      <c r="DZ6" s="37">
        <v>58073474904</v>
      </c>
      <c r="EA6" s="12">
        <v>10</v>
      </c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>
        <v>800033842</v>
      </c>
      <c r="GX6" s="12" t="s">
        <v>554</v>
      </c>
      <c r="GY6" s="12" t="s">
        <v>456</v>
      </c>
      <c r="GZ6" s="12" t="s">
        <v>555</v>
      </c>
      <c r="HA6" s="12">
        <v>3375425</v>
      </c>
      <c r="HB6" s="12">
        <v>3016172535</v>
      </c>
      <c r="HC6" s="34" t="s">
        <v>455</v>
      </c>
      <c r="HD6" s="12" t="s">
        <v>554</v>
      </c>
      <c r="HE6" s="12" t="s">
        <v>553</v>
      </c>
      <c r="HF6" s="12" t="s">
        <v>425</v>
      </c>
      <c r="HG6" s="12" t="s">
        <v>426</v>
      </c>
      <c r="HH6" s="12" t="s">
        <v>427</v>
      </c>
      <c r="HI6" s="12">
        <v>302087846</v>
      </c>
      <c r="HJ6" s="12" t="s">
        <v>250</v>
      </c>
      <c r="HK6" s="12" t="s">
        <v>242</v>
      </c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 t="s">
        <v>256</v>
      </c>
      <c r="IT6" s="13" t="s">
        <v>269</v>
      </c>
      <c r="IU6" s="13" t="s">
        <v>936</v>
      </c>
      <c r="IV6" s="13">
        <v>250000</v>
      </c>
    </row>
    <row r="7" spans="1:489" s="13" customFormat="1" x14ac:dyDescent="0.25">
      <c r="A7" s="12">
        <v>70032</v>
      </c>
      <c r="B7" s="12">
        <v>47</v>
      </c>
      <c r="C7" s="12" t="s">
        <v>918</v>
      </c>
      <c r="D7" s="12">
        <v>70032</v>
      </c>
      <c r="E7" s="12">
        <v>70032</v>
      </c>
      <c r="F7" s="89">
        <v>300000</v>
      </c>
      <c r="G7" s="12">
        <v>0</v>
      </c>
      <c r="H7" s="12" t="s">
        <v>922</v>
      </c>
      <c r="I7" s="12"/>
      <c r="J7" s="12"/>
      <c r="K7" s="12" t="s">
        <v>784</v>
      </c>
      <c r="L7" s="12" t="s">
        <v>784</v>
      </c>
      <c r="M7" s="12" t="s">
        <v>784</v>
      </c>
      <c r="N7" s="12" t="s">
        <v>784</v>
      </c>
      <c r="O7" s="12"/>
      <c r="P7" s="12" t="s">
        <v>213</v>
      </c>
      <c r="Q7" s="12" t="s">
        <v>920</v>
      </c>
      <c r="R7" s="12">
        <v>10078086</v>
      </c>
      <c r="S7" s="12" t="s">
        <v>208</v>
      </c>
      <c r="T7" s="12"/>
      <c r="U7" s="12"/>
      <c r="V7" s="92">
        <v>45292</v>
      </c>
      <c r="W7" s="12"/>
      <c r="X7" s="12"/>
      <c r="Y7" s="12"/>
      <c r="Z7" s="12" t="s">
        <v>913</v>
      </c>
      <c r="AA7" s="12" t="s">
        <v>210</v>
      </c>
      <c r="AB7" s="12">
        <v>1088283983</v>
      </c>
      <c r="AC7" s="12" t="s">
        <v>460</v>
      </c>
      <c r="AD7" s="12">
        <v>1400000</v>
      </c>
      <c r="AE7" s="12">
        <v>0</v>
      </c>
      <c r="AF7" s="12">
        <v>340700</v>
      </c>
      <c r="AG7" s="12">
        <v>0</v>
      </c>
      <c r="AH7" s="12">
        <v>0</v>
      </c>
      <c r="AI7" s="12">
        <v>1400000</v>
      </c>
      <c r="AJ7" s="12" t="s">
        <v>212</v>
      </c>
      <c r="AK7" s="12">
        <v>13.12</v>
      </c>
      <c r="AL7" s="31">
        <v>0.1</v>
      </c>
      <c r="AM7" s="12">
        <v>0</v>
      </c>
      <c r="AN7" s="32">
        <f t="shared" si="0"/>
        <v>140000</v>
      </c>
      <c r="AO7" s="31">
        <v>0.1</v>
      </c>
      <c r="AP7" s="32">
        <f t="shared" si="1"/>
        <v>34070</v>
      </c>
      <c r="AQ7" s="31">
        <v>1.5699999999999999E-2</v>
      </c>
      <c r="AR7" s="32">
        <f t="shared" si="2"/>
        <v>21979.999999999996</v>
      </c>
      <c r="AS7" s="31">
        <f t="shared" si="3"/>
        <v>8.4300000000000014E-2</v>
      </c>
      <c r="AT7" s="89">
        <f t="shared" si="4"/>
        <v>118020.00000000001</v>
      </c>
      <c r="AU7" s="12">
        <v>0</v>
      </c>
      <c r="AV7" s="12" t="s">
        <v>213</v>
      </c>
      <c r="AW7" s="12" t="s">
        <v>213</v>
      </c>
      <c r="AX7" s="12">
        <v>0</v>
      </c>
      <c r="AY7" s="12" t="s">
        <v>214</v>
      </c>
      <c r="AZ7" s="33" t="s">
        <v>461</v>
      </c>
      <c r="BA7" s="12" t="s">
        <v>215</v>
      </c>
      <c r="BB7" s="12">
        <v>66001</v>
      </c>
      <c r="BC7" s="12"/>
      <c r="BD7" s="12"/>
      <c r="BE7" s="12">
        <v>0</v>
      </c>
      <c r="BF7" s="12"/>
      <c r="BG7" s="34" t="s">
        <v>462</v>
      </c>
      <c r="BH7" s="12"/>
      <c r="BI7" s="12">
        <v>3105069446</v>
      </c>
      <c r="BJ7" s="33" t="s">
        <v>461</v>
      </c>
      <c r="BK7" s="12" t="s">
        <v>215</v>
      </c>
      <c r="BL7" s="12" t="s">
        <v>235</v>
      </c>
      <c r="BM7" s="12">
        <v>12</v>
      </c>
      <c r="BN7" s="35">
        <v>44774</v>
      </c>
      <c r="BO7" s="35">
        <v>45504</v>
      </c>
      <c r="BP7" s="35">
        <v>45292</v>
      </c>
      <c r="BQ7" s="35">
        <v>45292</v>
      </c>
      <c r="BR7" s="12" t="s">
        <v>913</v>
      </c>
      <c r="BS7" s="12" t="s">
        <v>217</v>
      </c>
      <c r="BT7" s="12">
        <v>42059971</v>
      </c>
      <c r="BU7" s="12" t="s">
        <v>463</v>
      </c>
      <c r="BV7" s="12">
        <v>66001</v>
      </c>
      <c r="BW7" s="33" t="s">
        <v>461</v>
      </c>
      <c r="BX7" s="12" t="s">
        <v>215</v>
      </c>
      <c r="BY7" s="12"/>
      <c r="BZ7" s="12">
        <v>3127912377</v>
      </c>
      <c r="CA7" s="34" t="s">
        <v>464</v>
      </c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 t="s">
        <v>209</v>
      </c>
      <c r="DI7" s="12">
        <v>10194215</v>
      </c>
      <c r="DJ7" s="12" t="s">
        <v>222</v>
      </c>
      <c r="DK7" s="12" t="s">
        <v>275</v>
      </c>
      <c r="DL7" s="36">
        <v>1</v>
      </c>
      <c r="DM7" s="12" t="s">
        <v>1114</v>
      </c>
      <c r="DN7" s="12"/>
      <c r="DO7" s="12">
        <v>3128503182</v>
      </c>
      <c r="DP7" s="12"/>
      <c r="DQ7" s="34" t="s">
        <v>486</v>
      </c>
      <c r="DR7" s="12" t="s">
        <v>291</v>
      </c>
      <c r="DS7" s="12" t="s">
        <v>215</v>
      </c>
      <c r="DT7" s="12">
        <v>66001</v>
      </c>
      <c r="DU7" s="12" t="s">
        <v>275</v>
      </c>
      <c r="DV7" s="12">
        <v>10194215</v>
      </c>
      <c r="DW7" s="12" t="s">
        <v>225</v>
      </c>
      <c r="DX7" s="12" t="s">
        <v>465</v>
      </c>
      <c r="DY7" s="12" t="s">
        <v>227</v>
      </c>
      <c r="DZ7" s="37">
        <v>366055382</v>
      </c>
      <c r="EA7" s="12">
        <v>10</v>
      </c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>
        <v>900543464</v>
      </c>
      <c r="GX7" s="12" t="s">
        <v>467</v>
      </c>
      <c r="GY7" s="12" t="s">
        <v>471</v>
      </c>
      <c r="GZ7" s="12" t="s">
        <v>468</v>
      </c>
      <c r="HA7" s="12">
        <v>3141466</v>
      </c>
      <c r="HB7" s="12">
        <v>3172688956</v>
      </c>
      <c r="HC7" s="34" t="s">
        <v>469</v>
      </c>
      <c r="HD7" s="12" t="s">
        <v>467</v>
      </c>
      <c r="HE7" s="12" t="s">
        <v>466</v>
      </c>
      <c r="HF7" s="12" t="s">
        <v>425</v>
      </c>
      <c r="HG7" s="12" t="s">
        <v>248</v>
      </c>
      <c r="HH7" s="12" t="s">
        <v>427</v>
      </c>
      <c r="HI7" s="38" t="s">
        <v>470</v>
      </c>
      <c r="HJ7" s="12" t="s">
        <v>250</v>
      </c>
      <c r="HK7" s="12" t="s">
        <v>242</v>
      </c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 t="s">
        <v>304</v>
      </c>
      <c r="IT7" s="13" t="s">
        <v>269</v>
      </c>
      <c r="IU7" s="13" t="s">
        <v>967</v>
      </c>
      <c r="IV7" s="13">
        <v>300000</v>
      </c>
    </row>
    <row r="8" spans="1:489" s="13" customFormat="1" x14ac:dyDescent="0.25">
      <c r="A8" s="12">
        <v>70044</v>
      </c>
      <c r="B8" s="12">
        <v>59</v>
      </c>
      <c r="C8" s="12" t="s">
        <v>918</v>
      </c>
      <c r="D8" s="12">
        <v>70044</v>
      </c>
      <c r="E8" s="12">
        <v>70044</v>
      </c>
      <c r="F8" s="89">
        <v>250000</v>
      </c>
      <c r="G8" s="12">
        <v>0</v>
      </c>
      <c r="H8" s="12" t="s">
        <v>922</v>
      </c>
      <c r="I8" s="12"/>
      <c r="J8" s="12"/>
      <c r="K8" s="12" t="s">
        <v>784</v>
      </c>
      <c r="L8" s="12" t="s">
        <v>784</v>
      </c>
      <c r="M8" s="12" t="s">
        <v>784</v>
      </c>
      <c r="N8" s="12" t="s">
        <v>784</v>
      </c>
      <c r="O8" s="12"/>
      <c r="P8" s="12" t="s">
        <v>213</v>
      </c>
      <c r="Q8" s="12" t="s">
        <v>920</v>
      </c>
      <c r="R8" s="12">
        <v>10078098</v>
      </c>
      <c r="S8" s="12" t="s">
        <v>208</v>
      </c>
      <c r="T8" s="12"/>
      <c r="U8" s="12"/>
      <c r="V8" s="92">
        <v>45292</v>
      </c>
      <c r="W8" s="12"/>
      <c r="X8" s="12"/>
      <c r="Y8" s="12"/>
      <c r="Z8" s="12" t="s">
        <v>913</v>
      </c>
      <c r="AA8" s="12" t="s">
        <v>210</v>
      </c>
      <c r="AB8" s="12">
        <v>1110455644</v>
      </c>
      <c r="AC8" s="12" t="s">
        <v>882</v>
      </c>
      <c r="AD8" s="12">
        <v>735280</v>
      </c>
      <c r="AE8" s="12">
        <v>0</v>
      </c>
      <c r="AF8" s="12">
        <v>110000</v>
      </c>
      <c r="AG8" s="12">
        <v>0</v>
      </c>
      <c r="AH8" s="12"/>
      <c r="AI8" s="12">
        <v>735280</v>
      </c>
      <c r="AJ8" s="12" t="s">
        <v>212</v>
      </c>
      <c r="AK8" s="12">
        <v>13.12</v>
      </c>
      <c r="AL8" s="31">
        <v>0.1</v>
      </c>
      <c r="AM8" s="12">
        <v>0</v>
      </c>
      <c r="AN8" s="32">
        <f t="shared" si="0"/>
        <v>73528</v>
      </c>
      <c r="AO8" s="31">
        <v>0.1</v>
      </c>
      <c r="AP8" s="32">
        <f t="shared" si="1"/>
        <v>11000</v>
      </c>
      <c r="AQ8" s="31">
        <v>1.5699999999999999E-2</v>
      </c>
      <c r="AR8" s="32">
        <f t="shared" si="2"/>
        <v>11543.895999999999</v>
      </c>
      <c r="AS8" s="31">
        <f t="shared" si="3"/>
        <v>8.4300000000000014E-2</v>
      </c>
      <c r="AT8" s="89">
        <f t="shared" si="4"/>
        <v>61984.104000000007</v>
      </c>
      <c r="AU8" s="12">
        <v>0</v>
      </c>
      <c r="AV8" s="12" t="s">
        <v>213</v>
      </c>
      <c r="AW8" s="12" t="s">
        <v>213</v>
      </c>
      <c r="AX8" s="12">
        <v>0</v>
      </c>
      <c r="AY8" s="12" t="s">
        <v>214</v>
      </c>
      <c r="AZ8" s="33" t="s">
        <v>581</v>
      </c>
      <c r="BA8" s="12" t="s">
        <v>215</v>
      </c>
      <c r="BB8" s="12">
        <v>66001</v>
      </c>
      <c r="BC8" s="12"/>
      <c r="BD8" s="12"/>
      <c r="BE8" s="12">
        <v>0</v>
      </c>
      <c r="BF8" s="12"/>
      <c r="BG8" s="34" t="s">
        <v>582</v>
      </c>
      <c r="BH8" s="12"/>
      <c r="BI8" s="12">
        <v>3228380253</v>
      </c>
      <c r="BJ8" s="33" t="s">
        <v>581</v>
      </c>
      <c r="BK8" s="12" t="s">
        <v>215</v>
      </c>
      <c r="BL8" s="12" t="s">
        <v>235</v>
      </c>
      <c r="BM8" s="12">
        <v>12</v>
      </c>
      <c r="BN8" s="35">
        <v>44783</v>
      </c>
      <c r="BO8" s="35">
        <v>45513</v>
      </c>
      <c r="BP8" s="35">
        <v>45292</v>
      </c>
      <c r="BQ8" s="35">
        <v>45301</v>
      </c>
      <c r="BR8" s="12" t="s">
        <v>913</v>
      </c>
      <c r="BS8" s="12" t="s">
        <v>217</v>
      </c>
      <c r="BT8" s="12">
        <v>80073645</v>
      </c>
      <c r="BU8" s="12" t="s">
        <v>583</v>
      </c>
      <c r="BV8" s="12">
        <v>66001</v>
      </c>
      <c r="BW8" s="33" t="s">
        <v>581</v>
      </c>
      <c r="BX8" s="12" t="s">
        <v>215</v>
      </c>
      <c r="BY8" s="12">
        <v>3116546345</v>
      </c>
      <c r="BZ8" s="12"/>
      <c r="CA8" s="34" t="s">
        <v>836</v>
      </c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 t="s">
        <v>209</v>
      </c>
      <c r="DI8" s="12">
        <v>24386717</v>
      </c>
      <c r="DJ8" s="12" t="s">
        <v>222</v>
      </c>
      <c r="DK8" s="12" t="s">
        <v>587</v>
      </c>
      <c r="DL8" s="36">
        <v>1</v>
      </c>
      <c r="DM8" s="12" t="s">
        <v>1114</v>
      </c>
      <c r="DN8" s="12"/>
      <c r="DO8" s="12">
        <v>3108957997</v>
      </c>
      <c r="DP8" s="12"/>
      <c r="DQ8" s="34" t="s">
        <v>589</v>
      </c>
      <c r="DR8" s="12" t="s">
        <v>291</v>
      </c>
      <c r="DS8" s="12" t="s">
        <v>215</v>
      </c>
      <c r="DT8" s="12">
        <v>66001</v>
      </c>
      <c r="DU8" s="12" t="s">
        <v>587</v>
      </c>
      <c r="DV8" s="12">
        <v>24386717</v>
      </c>
      <c r="DW8" s="12" t="s">
        <v>225</v>
      </c>
      <c r="DX8" s="12" t="s">
        <v>226</v>
      </c>
      <c r="DY8" s="12" t="s">
        <v>227</v>
      </c>
      <c r="DZ8" s="37">
        <v>70846570991</v>
      </c>
      <c r="EA8" s="12">
        <v>25</v>
      </c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>
        <v>900548837</v>
      </c>
      <c r="GX8" s="12" t="s">
        <v>585</v>
      </c>
      <c r="GY8" s="12" t="s">
        <v>595</v>
      </c>
      <c r="GZ8" s="12" t="s">
        <v>586</v>
      </c>
      <c r="HA8" s="12">
        <v>3276512</v>
      </c>
      <c r="HB8" s="12">
        <v>3148188920</v>
      </c>
      <c r="HC8" s="34" t="s">
        <v>588</v>
      </c>
      <c r="HD8" s="12" t="s">
        <v>585</v>
      </c>
      <c r="HE8" s="12" t="s">
        <v>584</v>
      </c>
      <c r="HF8" s="12" t="s">
        <v>425</v>
      </c>
      <c r="HG8" s="12" t="s">
        <v>426</v>
      </c>
      <c r="HH8" s="12" t="s">
        <v>427</v>
      </c>
      <c r="HI8" s="12">
        <v>363000746</v>
      </c>
      <c r="HJ8" s="12" t="s">
        <v>250</v>
      </c>
      <c r="HK8" s="12" t="s">
        <v>242</v>
      </c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 t="s">
        <v>256</v>
      </c>
      <c r="IT8" s="13" t="s">
        <v>269</v>
      </c>
      <c r="IU8" s="13" t="s">
        <v>930</v>
      </c>
      <c r="IV8" s="13">
        <v>250000</v>
      </c>
    </row>
    <row r="9" spans="1:489" s="13" customFormat="1" x14ac:dyDescent="0.25">
      <c r="A9" s="12">
        <v>70045</v>
      </c>
      <c r="B9" s="12">
        <v>60</v>
      </c>
      <c r="C9" s="12" t="s">
        <v>918</v>
      </c>
      <c r="D9" s="12">
        <v>70045</v>
      </c>
      <c r="E9" s="12">
        <v>70045</v>
      </c>
      <c r="F9" s="89">
        <v>250000</v>
      </c>
      <c r="G9" s="12">
        <v>0</v>
      </c>
      <c r="H9" s="12" t="s">
        <v>922</v>
      </c>
      <c r="I9" s="12"/>
      <c r="J9" s="12"/>
      <c r="K9" s="12" t="s">
        <v>784</v>
      </c>
      <c r="L9" s="12" t="s">
        <v>784</v>
      </c>
      <c r="M9" s="12" t="s">
        <v>784</v>
      </c>
      <c r="N9" s="12" t="s">
        <v>784</v>
      </c>
      <c r="O9" s="12"/>
      <c r="P9" s="12" t="s">
        <v>230</v>
      </c>
      <c r="Q9" s="12" t="s">
        <v>920</v>
      </c>
      <c r="R9" s="12">
        <v>10078099</v>
      </c>
      <c r="S9" s="12" t="s">
        <v>208</v>
      </c>
      <c r="T9" s="12"/>
      <c r="U9" s="12"/>
      <c r="V9" s="92">
        <v>45292</v>
      </c>
      <c r="W9" s="12"/>
      <c r="X9" s="12"/>
      <c r="Y9" s="12"/>
      <c r="Z9" s="12" t="s">
        <v>913</v>
      </c>
      <c r="AA9" s="12" t="s">
        <v>210</v>
      </c>
      <c r="AB9" s="12">
        <v>1088017209</v>
      </c>
      <c r="AC9" s="12" t="s">
        <v>590</v>
      </c>
      <c r="AD9" s="12">
        <v>678720</v>
      </c>
      <c r="AE9" s="12">
        <v>0</v>
      </c>
      <c r="AF9" s="12">
        <v>110000</v>
      </c>
      <c r="AG9" s="12">
        <v>0</v>
      </c>
      <c r="AH9" s="12">
        <v>0</v>
      </c>
      <c r="AI9" s="12">
        <v>678720</v>
      </c>
      <c r="AJ9" s="12" t="s">
        <v>212</v>
      </c>
      <c r="AK9" s="12">
        <v>13.12</v>
      </c>
      <c r="AL9" s="31">
        <v>0.1</v>
      </c>
      <c r="AM9" s="12">
        <v>0</v>
      </c>
      <c r="AN9" s="32">
        <f t="shared" si="0"/>
        <v>67872</v>
      </c>
      <c r="AO9" s="31">
        <v>0.1</v>
      </c>
      <c r="AP9" s="32">
        <f t="shared" si="1"/>
        <v>11000</v>
      </c>
      <c r="AQ9" s="31">
        <v>1.5699999999999999E-2</v>
      </c>
      <c r="AR9" s="32">
        <f t="shared" si="2"/>
        <v>10655.903999999999</v>
      </c>
      <c r="AS9" s="31">
        <f t="shared" si="3"/>
        <v>8.4300000000000014E-2</v>
      </c>
      <c r="AT9" s="89">
        <f t="shared" si="4"/>
        <v>57216.096000000012</v>
      </c>
      <c r="AU9" s="12">
        <v>0</v>
      </c>
      <c r="AV9" s="12" t="s">
        <v>213</v>
      </c>
      <c r="AW9" s="12" t="s">
        <v>213</v>
      </c>
      <c r="AX9" s="12">
        <v>0</v>
      </c>
      <c r="AY9" s="12" t="s">
        <v>214</v>
      </c>
      <c r="AZ9" s="33" t="s">
        <v>591</v>
      </c>
      <c r="BA9" s="12" t="s">
        <v>215</v>
      </c>
      <c r="BB9" s="12">
        <v>66001</v>
      </c>
      <c r="BC9" s="12"/>
      <c r="BD9" s="12"/>
      <c r="BE9" s="12">
        <v>0</v>
      </c>
      <c r="BF9" s="12"/>
      <c r="BG9" s="34" t="s">
        <v>592</v>
      </c>
      <c r="BH9" s="12"/>
      <c r="BI9" s="12">
        <v>3207076829</v>
      </c>
      <c r="BJ9" s="33" t="s">
        <v>591</v>
      </c>
      <c r="BK9" s="12" t="s">
        <v>215</v>
      </c>
      <c r="BL9" s="12" t="s">
        <v>235</v>
      </c>
      <c r="BM9" s="12">
        <v>12</v>
      </c>
      <c r="BN9" s="35">
        <v>44757</v>
      </c>
      <c r="BO9" s="35">
        <v>45487</v>
      </c>
      <c r="BP9" s="35">
        <v>45292</v>
      </c>
      <c r="BQ9" s="35">
        <v>45306</v>
      </c>
      <c r="BR9" s="12" t="s">
        <v>913</v>
      </c>
      <c r="BS9" s="12" t="s">
        <v>217</v>
      </c>
      <c r="BT9" s="12">
        <v>1000148760</v>
      </c>
      <c r="BU9" s="12" t="s">
        <v>593</v>
      </c>
      <c r="BV9" s="12">
        <v>66001</v>
      </c>
      <c r="BW9" s="33" t="s">
        <v>591</v>
      </c>
      <c r="BX9" s="12" t="s">
        <v>215</v>
      </c>
      <c r="BY9" s="12">
        <v>3153857492</v>
      </c>
      <c r="BZ9" s="12"/>
      <c r="CA9" s="34" t="s">
        <v>594</v>
      </c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 t="s">
        <v>209</v>
      </c>
      <c r="DI9" s="12">
        <v>24386717</v>
      </c>
      <c r="DJ9" s="12" t="s">
        <v>222</v>
      </c>
      <c r="DK9" s="12" t="s">
        <v>587</v>
      </c>
      <c r="DL9" s="36">
        <v>1</v>
      </c>
      <c r="DM9" s="12" t="s">
        <v>1114</v>
      </c>
      <c r="DN9" s="12"/>
      <c r="DO9" s="12">
        <v>3108957997</v>
      </c>
      <c r="DP9" s="12"/>
      <c r="DQ9" s="34" t="s">
        <v>589</v>
      </c>
      <c r="DR9" s="12" t="s">
        <v>291</v>
      </c>
      <c r="DS9" s="12" t="s">
        <v>215</v>
      </c>
      <c r="DT9" s="12">
        <v>66001</v>
      </c>
      <c r="DU9" s="12" t="s">
        <v>587</v>
      </c>
      <c r="DV9" s="12">
        <v>24386717</v>
      </c>
      <c r="DW9" s="12" t="s">
        <v>225</v>
      </c>
      <c r="DX9" s="12" t="s">
        <v>226</v>
      </c>
      <c r="DY9" s="12" t="s">
        <v>227</v>
      </c>
      <c r="DZ9" s="37">
        <v>70846570991</v>
      </c>
      <c r="EA9" s="12">
        <v>25</v>
      </c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>
        <v>900548837</v>
      </c>
      <c r="GX9" s="12" t="s">
        <v>585</v>
      </c>
      <c r="GY9" s="12" t="s">
        <v>595</v>
      </c>
      <c r="GZ9" s="12" t="s">
        <v>586</v>
      </c>
      <c r="HA9" s="12">
        <v>3276512</v>
      </c>
      <c r="HB9" s="12">
        <v>3148188920</v>
      </c>
      <c r="HC9" s="34" t="s">
        <v>588</v>
      </c>
      <c r="HD9" s="12" t="s">
        <v>585</v>
      </c>
      <c r="HE9" s="12" t="s">
        <v>584</v>
      </c>
      <c r="HF9" s="12" t="s">
        <v>425</v>
      </c>
      <c r="HG9" s="12" t="s">
        <v>426</v>
      </c>
      <c r="HH9" s="12" t="s">
        <v>427</v>
      </c>
      <c r="HI9" s="12">
        <v>363000746</v>
      </c>
      <c r="HJ9" s="12" t="s">
        <v>250</v>
      </c>
      <c r="HK9" s="12" t="s">
        <v>242</v>
      </c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 t="s">
        <v>256</v>
      </c>
      <c r="IT9" s="13" t="s">
        <v>269</v>
      </c>
      <c r="IU9" s="13" t="s">
        <v>945</v>
      </c>
      <c r="IV9" s="13">
        <v>250000</v>
      </c>
    </row>
    <row r="10" spans="1:489" s="13" customFormat="1" x14ac:dyDescent="0.25">
      <c r="A10" s="12">
        <v>70031</v>
      </c>
      <c r="B10" s="12">
        <v>45</v>
      </c>
      <c r="C10" s="12" t="s">
        <v>918</v>
      </c>
      <c r="D10" s="12">
        <v>70031</v>
      </c>
      <c r="E10" s="12">
        <v>70031</v>
      </c>
      <c r="F10" s="89">
        <v>0</v>
      </c>
      <c r="G10" s="12">
        <v>0</v>
      </c>
      <c r="H10" s="12" t="s">
        <v>922</v>
      </c>
      <c r="I10" s="12"/>
      <c r="J10" s="12"/>
      <c r="K10" s="12" t="s">
        <v>784</v>
      </c>
      <c r="L10" s="12" t="s">
        <v>784</v>
      </c>
      <c r="M10" s="12" t="s">
        <v>1139</v>
      </c>
      <c r="N10" s="12" t="s">
        <v>784</v>
      </c>
      <c r="O10" s="12"/>
      <c r="P10" s="12" t="s">
        <v>230</v>
      </c>
      <c r="Q10" s="12" t="s">
        <v>920</v>
      </c>
      <c r="R10" s="12">
        <v>10078084</v>
      </c>
      <c r="S10" s="12" t="s">
        <v>208</v>
      </c>
      <c r="T10" s="12"/>
      <c r="U10" s="12"/>
      <c r="V10" s="92">
        <v>45292</v>
      </c>
      <c r="W10" s="12"/>
      <c r="X10" s="12"/>
      <c r="Y10" s="12"/>
      <c r="Z10" s="12" t="s">
        <v>913</v>
      </c>
      <c r="AA10" s="12" t="s">
        <v>210</v>
      </c>
      <c r="AB10" s="12">
        <v>1125781498</v>
      </c>
      <c r="AC10" s="12" t="s">
        <v>813</v>
      </c>
      <c r="AD10" s="12">
        <v>946100</v>
      </c>
      <c r="AE10" s="12">
        <v>0</v>
      </c>
      <c r="AF10" s="12">
        <v>127300</v>
      </c>
      <c r="AG10" s="12">
        <v>0</v>
      </c>
      <c r="AH10" s="12">
        <v>0</v>
      </c>
      <c r="AI10" s="12">
        <v>946100</v>
      </c>
      <c r="AJ10" s="12" t="s">
        <v>212</v>
      </c>
      <c r="AK10" s="12">
        <v>13.12</v>
      </c>
      <c r="AL10" s="31">
        <v>0.1</v>
      </c>
      <c r="AM10" s="12">
        <v>0</v>
      </c>
      <c r="AN10" s="32">
        <f t="shared" si="0"/>
        <v>94610</v>
      </c>
      <c r="AO10" s="31">
        <v>0.1</v>
      </c>
      <c r="AP10" s="32">
        <f t="shared" si="1"/>
        <v>12730</v>
      </c>
      <c r="AQ10" s="31">
        <v>1.5699999999999999E-2</v>
      </c>
      <c r="AR10" s="32">
        <f t="shared" si="2"/>
        <v>14853.769999999999</v>
      </c>
      <c r="AS10" s="31">
        <f t="shared" si="3"/>
        <v>8.4300000000000014E-2</v>
      </c>
      <c r="AT10" s="89">
        <f t="shared" si="4"/>
        <v>79756.23000000001</v>
      </c>
      <c r="AU10" s="12">
        <v>0</v>
      </c>
      <c r="AV10" s="12" t="s">
        <v>213</v>
      </c>
      <c r="AW10" s="12" t="s">
        <v>213</v>
      </c>
      <c r="AX10" s="12">
        <v>0</v>
      </c>
      <c r="AY10" s="12" t="s">
        <v>214</v>
      </c>
      <c r="AZ10" s="33" t="s">
        <v>814</v>
      </c>
      <c r="BA10" s="12" t="s">
        <v>215</v>
      </c>
      <c r="BB10" s="12">
        <v>66001</v>
      </c>
      <c r="BC10" s="12" t="s">
        <v>454</v>
      </c>
      <c r="BD10" s="12"/>
      <c r="BE10" s="12">
        <v>0</v>
      </c>
      <c r="BF10" s="12"/>
      <c r="BG10" s="34" t="s">
        <v>815</v>
      </c>
      <c r="BH10" s="12"/>
      <c r="BI10" s="12">
        <v>3128373673</v>
      </c>
      <c r="BJ10" s="33" t="s">
        <v>814</v>
      </c>
      <c r="BK10" s="12" t="s">
        <v>215</v>
      </c>
      <c r="BL10" s="12" t="s">
        <v>235</v>
      </c>
      <c r="BM10" s="12">
        <v>6</v>
      </c>
      <c r="BN10" s="35">
        <v>43534</v>
      </c>
      <c r="BO10" s="35">
        <v>44994</v>
      </c>
      <c r="BP10" s="35">
        <v>45292</v>
      </c>
      <c r="BQ10" s="35">
        <v>45301</v>
      </c>
      <c r="BR10" s="12" t="s">
        <v>913</v>
      </c>
      <c r="BS10" s="12" t="s">
        <v>217</v>
      </c>
      <c r="BT10" s="12">
        <v>10012425</v>
      </c>
      <c r="BU10" s="12" t="s">
        <v>816</v>
      </c>
      <c r="BV10" s="12">
        <v>66001</v>
      </c>
      <c r="BW10" s="33" t="s">
        <v>814</v>
      </c>
      <c r="BX10" s="12" t="s">
        <v>215</v>
      </c>
      <c r="BY10" s="12"/>
      <c r="BZ10" s="12">
        <v>3173681359</v>
      </c>
      <c r="CA10" s="34" t="s">
        <v>817</v>
      </c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 t="s">
        <v>209</v>
      </c>
      <c r="DI10" s="12">
        <v>18591028</v>
      </c>
      <c r="DJ10" s="12" t="s">
        <v>222</v>
      </c>
      <c r="DK10" s="12" t="s">
        <v>818</v>
      </c>
      <c r="DL10" s="36">
        <v>1</v>
      </c>
      <c r="DM10" s="12" t="s">
        <v>1114</v>
      </c>
      <c r="DN10" s="12"/>
      <c r="DO10" s="12" t="s">
        <v>819</v>
      </c>
      <c r="DP10" s="12"/>
      <c r="DQ10" s="34" t="s">
        <v>820</v>
      </c>
      <c r="DR10" s="12" t="s">
        <v>291</v>
      </c>
      <c r="DS10" s="12" t="s">
        <v>215</v>
      </c>
      <c r="DT10" s="12">
        <v>66001</v>
      </c>
      <c r="DU10" s="12" t="s">
        <v>821</v>
      </c>
      <c r="DV10" s="12">
        <v>51705200</v>
      </c>
      <c r="DW10" s="12" t="s">
        <v>225</v>
      </c>
      <c r="DX10" s="12" t="s">
        <v>226</v>
      </c>
      <c r="DY10" s="12" t="s">
        <v>227</v>
      </c>
      <c r="DZ10" s="37">
        <v>72324778099</v>
      </c>
      <c r="EA10" s="12">
        <v>25</v>
      </c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>
        <v>900271300</v>
      </c>
      <c r="GX10" s="12" t="s">
        <v>451</v>
      </c>
      <c r="GY10" s="12" t="s">
        <v>457</v>
      </c>
      <c r="GZ10" s="12" t="s">
        <v>452</v>
      </c>
      <c r="HA10" s="12">
        <v>3486852</v>
      </c>
      <c r="HB10" s="12">
        <v>3135856563</v>
      </c>
      <c r="HC10" s="34" t="s">
        <v>458</v>
      </c>
      <c r="HD10" s="12" t="s">
        <v>451</v>
      </c>
      <c r="HE10" s="12" t="s">
        <v>450</v>
      </c>
      <c r="HF10" s="12" t="s">
        <v>425</v>
      </c>
      <c r="HG10" s="12" t="s">
        <v>267</v>
      </c>
      <c r="HH10" s="12" t="s">
        <v>249</v>
      </c>
      <c r="HI10" s="12">
        <v>24117983643</v>
      </c>
      <c r="HJ10" s="12" t="s">
        <v>428</v>
      </c>
      <c r="HK10" s="12" t="s">
        <v>242</v>
      </c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 t="s">
        <v>822</v>
      </c>
      <c r="IT10" s="13" t="s">
        <v>269</v>
      </c>
      <c r="IU10" s="13" t="s">
        <v>930</v>
      </c>
      <c r="IV10" s="13">
        <v>120000</v>
      </c>
    </row>
    <row r="11" spans="1:489" s="13" customFormat="1" x14ac:dyDescent="0.25">
      <c r="A11" s="12">
        <v>70018</v>
      </c>
      <c r="B11" s="12">
        <v>24</v>
      </c>
      <c r="C11" s="12" t="s">
        <v>918</v>
      </c>
      <c r="D11" s="12">
        <v>70018</v>
      </c>
      <c r="E11" s="12">
        <v>70018</v>
      </c>
      <c r="F11" s="89">
        <v>130000</v>
      </c>
      <c r="G11" s="12">
        <v>0</v>
      </c>
      <c r="H11" s="12" t="s">
        <v>922</v>
      </c>
      <c r="I11" s="12"/>
      <c r="J11" s="12"/>
      <c r="K11" s="12" t="s">
        <v>784</v>
      </c>
      <c r="L11" s="12" t="s">
        <v>784</v>
      </c>
      <c r="M11" s="12" t="s">
        <v>784</v>
      </c>
      <c r="N11" s="12" t="s">
        <v>784</v>
      </c>
      <c r="O11" s="12"/>
      <c r="P11" s="12" t="s">
        <v>230</v>
      </c>
      <c r="Q11" s="12" t="s">
        <v>920</v>
      </c>
      <c r="R11" s="12">
        <v>10078064</v>
      </c>
      <c r="S11" s="12" t="s">
        <v>208</v>
      </c>
      <c r="T11" s="12"/>
      <c r="U11" s="12"/>
      <c r="V11" s="92">
        <v>45292</v>
      </c>
      <c r="W11" s="12"/>
      <c r="X11" s="12"/>
      <c r="Y11" s="12"/>
      <c r="Z11" s="12" t="s">
        <v>913</v>
      </c>
      <c r="AA11" s="12" t="s">
        <v>210</v>
      </c>
      <c r="AB11" s="12">
        <v>10060714</v>
      </c>
      <c r="AC11" s="12" t="s">
        <v>360</v>
      </c>
      <c r="AD11" s="97">
        <v>991500</v>
      </c>
      <c r="AE11" s="12">
        <v>0</v>
      </c>
      <c r="AF11" s="12">
        <v>213000</v>
      </c>
      <c r="AG11" s="12">
        <v>0</v>
      </c>
      <c r="AH11" s="12">
        <v>0</v>
      </c>
      <c r="AI11" s="97">
        <v>991500</v>
      </c>
      <c r="AJ11" s="12" t="s">
        <v>212</v>
      </c>
      <c r="AK11" s="12">
        <v>13.12</v>
      </c>
      <c r="AL11" s="31">
        <v>0.1</v>
      </c>
      <c r="AM11" s="12">
        <v>0</v>
      </c>
      <c r="AN11" s="32">
        <f t="shared" si="0"/>
        <v>99150</v>
      </c>
      <c r="AO11" s="31">
        <v>0.1</v>
      </c>
      <c r="AP11" s="32">
        <f t="shared" si="1"/>
        <v>21300</v>
      </c>
      <c r="AQ11" s="31">
        <v>1.5699999999999999E-2</v>
      </c>
      <c r="AR11" s="32">
        <f t="shared" si="2"/>
        <v>15566.55</v>
      </c>
      <c r="AS11" s="31">
        <f t="shared" si="3"/>
        <v>8.4300000000000014E-2</v>
      </c>
      <c r="AT11" s="89">
        <f t="shared" si="4"/>
        <v>83583.450000000012</v>
      </c>
      <c r="AU11" s="12">
        <v>0</v>
      </c>
      <c r="AV11" s="12" t="s">
        <v>213</v>
      </c>
      <c r="AW11" s="12" t="s">
        <v>213</v>
      </c>
      <c r="AX11" s="12">
        <v>0</v>
      </c>
      <c r="AY11" s="12" t="s">
        <v>214</v>
      </c>
      <c r="AZ11" s="12" t="s">
        <v>361</v>
      </c>
      <c r="BA11" s="12" t="s">
        <v>215</v>
      </c>
      <c r="BB11" s="12">
        <v>66001</v>
      </c>
      <c r="BC11" s="12" t="s">
        <v>276</v>
      </c>
      <c r="BD11" s="12">
        <v>4</v>
      </c>
      <c r="BE11" s="12">
        <v>0</v>
      </c>
      <c r="BF11" s="12"/>
      <c r="BG11" s="34" t="s">
        <v>1159</v>
      </c>
      <c r="BH11" s="12"/>
      <c r="BI11" s="12">
        <v>3105385725</v>
      </c>
      <c r="BJ11" s="12" t="s">
        <v>362</v>
      </c>
      <c r="BK11" s="12" t="s">
        <v>215</v>
      </c>
      <c r="BL11" s="12" t="s">
        <v>235</v>
      </c>
      <c r="BM11" s="12">
        <v>6</v>
      </c>
      <c r="BN11" s="35">
        <v>44049</v>
      </c>
      <c r="BO11" s="35">
        <v>45327</v>
      </c>
      <c r="BP11" s="35">
        <v>45292</v>
      </c>
      <c r="BQ11" s="35">
        <v>45297</v>
      </c>
      <c r="BR11" s="12" t="s">
        <v>913</v>
      </c>
      <c r="BS11" s="12" t="s">
        <v>217</v>
      </c>
      <c r="BT11" s="12">
        <v>10095890</v>
      </c>
      <c r="BU11" s="12" t="s">
        <v>363</v>
      </c>
      <c r="BV11" s="12">
        <v>66001</v>
      </c>
      <c r="BW11" s="12" t="s">
        <v>361</v>
      </c>
      <c r="BX11" s="12" t="s">
        <v>215</v>
      </c>
      <c r="BY11" s="12">
        <v>3122551415</v>
      </c>
      <c r="BZ11" s="12"/>
      <c r="CA11" s="34" t="s">
        <v>364</v>
      </c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 t="s">
        <v>209</v>
      </c>
      <c r="DI11" s="12">
        <v>10199753</v>
      </c>
      <c r="DJ11" s="12" t="s">
        <v>222</v>
      </c>
      <c r="DK11" s="12" t="s">
        <v>365</v>
      </c>
      <c r="DL11" s="36">
        <v>1</v>
      </c>
      <c r="DM11" s="12" t="s">
        <v>1089</v>
      </c>
      <c r="DN11" s="12"/>
      <c r="DO11" s="12">
        <v>3147882323</v>
      </c>
      <c r="DP11" s="12"/>
      <c r="DQ11" s="34" t="s">
        <v>382</v>
      </c>
      <c r="DR11" s="12" t="s">
        <v>291</v>
      </c>
      <c r="DS11" s="12" t="s">
        <v>1075</v>
      </c>
      <c r="DT11" s="12">
        <v>66001</v>
      </c>
      <c r="DU11" s="12" t="s">
        <v>366</v>
      </c>
      <c r="DV11" s="12">
        <v>42145252</v>
      </c>
      <c r="DW11" s="12" t="s">
        <v>225</v>
      </c>
      <c r="DX11" s="12" t="s">
        <v>226</v>
      </c>
      <c r="DY11" s="12" t="s">
        <v>227</v>
      </c>
      <c r="DZ11" s="90" t="s">
        <v>367</v>
      </c>
      <c r="EA11" s="12">
        <v>20</v>
      </c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>
        <v>900344029</v>
      </c>
      <c r="GX11" s="12" t="s">
        <v>244</v>
      </c>
      <c r="GY11" s="12" t="s">
        <v>284</v>
      </c>
      <c r="GZ11" s="12" t="s">
        <v>245</v>
      </c>
      <c r="HA11" s="12" t="s">
        <v>246</v>
      </c>
      <c r="HB11" s="12">
        <v>3127551168</v>
      </c>
      <c r="HC11" s="34" t="s">
        <v>247</v>
      </c>
      <c r="HD11" s="12" t="s">
        <v>244</v>
      </c>
      <c r="HE11" s="12" t="s">
        <v>243</v>
      </c>
      <c r="HF11" s="12" t="s">
        <v>425</v>
      </c>
      <c r="HG11" s="12" t="s">
        <v>725</v>
      </c>
      <c r="HH11" s="12" t="s">
        <v>249</v>
      </c>
      <c r="HI11" s="12">
        <v>24125168818</v>
      </c>
      <c r="HJ11" s="12" t="s">
        <v>250</v>
      </c>
      <c r="HK11" s="12" t="s">
        <v>242</v>
      </c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 t="s">
        <v>359</v>
      </c>
      <c r="IT11" s="13" t="s">
        <v>269</v>
      </c>
      <c r="IU11" s="13" t="s">
        <v>945</v>
      </c>
      <c r="IV11" s="13">
        <v>0</v>
      </c>
    </row>
    <row r="12" spans="1:489" s="13" customFormat="1" x14ac:dyDescent="0.25">
      <c r="A12" s="12">
        <v>70002</v>
      </c>
      <c r="B12" s="12">
        <v>3</v>
      </c>
      <c r="C12" s="12" t="s">
        <v>918</v>
      </c>
      <c r="D12" s="12">
        <v>70002</v>
      </c>
      <c r="E12" s="12">
        <v>70002</v>
      </c>
      <c r="F12" s="89">
        <v>250000</v>
      </c>
      <c r="G12" s="12">
        <v>0</v>
      </c>
      <c r="H12" s="12" t="s">
        <v>922</v>
      </c>
      <c r="I12" s="12"/>
      <c r="J12" s="12"/>
      <c r="K12" s="12" t="s">
        <v>784</v>
      </c>
      <c r="L12" s="12" t="s">
        <v>784</v>
      </c>
      <c r="M12" s="12" t="s">
        <v>912</v>
      </c>
      <c r="N12" s="12" t="s">
        <v>784</v>
      </c>
      <c r="O12" s="12"/>
      <c r="P12" s="12" t="s">
        <v>213</v>
      </c>
      <c r="Q12" s="12" t="s">
        <v>920</v>
      </c>
      <c r="R12" s="12">
        <v>10078043</v>
      </c>
      <c r="S12" s="12" t="s">
        <v>208</v>
      </c>
      <c r="T12" s="12"/>
      <c r="U12" s="12"/>
      <c r="V12" s="92">
        <v>45292</v>
      </c>
      <c r="W12" s="12"/>
      <c r="X12" s="12"/>
      <c r="Y12" s="12"/>
      <c r="Z12" s="12" t="s">
        <v>913</v>
      </c>
      <c r="AA12" s="12" t="s">
        <v>210</v>
      </c>
      <c r="AB12" s="12">
        <v>9734026</v>
      </c>
      <c r="AC12" s="12" t="s">
        <v>252</v>
      </c>
      <c r="AD12" s="12">
        <v>900000</v>
      </c>
      <c r="AE12" s="12">
        <v>0</v>
      </c>
      <c r="AF12" s="12">
        <v>158000</v>
      </c>
      <c r="AG12" s="12">
        <v>0</v>
      </c>
      <c r="AH12" s="12">
        <v>0</v>
      </c>
      <c r="AI12" s="12">
        <v>900000</v>
      </c>
      <c r="AJ12" s="12" t="s">
        <v>212</v>
      </c>
      <c r="AK12" s="12">
        <v>13.12</v>
      </c>
      <c r="AL12" s="31">
        <v>0.1</v>
      </c>
      <c r="AM12" s="12">
        <v>0</v>
      </c>
      <c r="AN12" s="32">
        <f t="shared" si="0"/>
        <v>90000</v>
      </c>
      <c r="AO12" s="31">
        <v>0.1</v>
      </c>
      <c r="AP12" s="32">
        <f t="shared" si="1"/>
        <v>15800</v>
      </c>
      <c r="AQ12" s="31">
        <v>1.5699999999999999E-2</v>
      </c>
      <c r="AR12" s="32">
        <f t="shared" si="2"/>
        <v>14129.999999999998</v>
      </c>
      <c r="AS12" s="31">
        <f t="shared" si="3"/>
        <v>8.4300000000000014E-2</v>
      </c>
      <c r="AT12" s="89">
        <f t="shared" si="4"/>
        <v>75870.000000000015</v>
      </c>
      <c r="AU12" s="12">
        <v>0</v>
      </c>
      <c r="AV12" s="12" t="s">
        <v>213</v>
      </c>
      <c r="AW12" s="12" t="s">
        <v>213</v>
      </c>
      <c r="AX12" s="12">
        <v>0</v>
      </c>
      <c r="AY12" s="12" t="s">
        <v>214</v>
      </c>
      <c r="AZ12" s="12" t="s">
        <v>439</v>
      </c>
      <c r="BA12" s="12" t="s">
        <v>215</v>
      </c>
      <c r="BB12" s="12">
        <v>66001</v>
      </c>
      <c r="BC12" s="12" t="s">
        <v>276</v>
      </c>
      <c r="BD12" s="12">
        <v>4</v>
      </c>
      <c r="BE12" s="12">
        <v>0</v>
      </c>
      <c r="BF12" s="12"/>
      <c r="BG12" s="34" t="s">
        <v>735</v>
      </c>
      <c r="BH12" s="12"/>
      <c r="BI12" s="12"/>
      <c r="BJ12" s="12" t="s">
        <v>439</v>
      </c>
      <c r="BK12" s="12" t="s">
        <v>215</v>
      </c>
      <c r="BL12" s="12" t="s">
        <v>235</v>
      </c>
      <c r="BM12" s="12">
        <v>6</v>
      </c>
      <c r="BN12" s="35">
        <v>44956</v>
      </c>
      <c r="BO12" s="35">
        <v>45320</v>
      </c>
      <c r="BP12" s="35">
        <v>45292</v>
      </c>
      <c r="BQ12" s="35">
        <v>45321</v>
      </c>
      <c r="BR12" s="12" t="s">
        <v>913</v>
      </c>
      <c r="BS12" s="12" t="s">
        <v>217</v>
      </c>
      <c r="BT12" s="12">
        <v>9729038</v>
      </c>
      <c r="BU12" s="12" t="s">
        <v>253</v>
      </c>
      <c r="BV12" s="12">
        <v>66001</v>
      </c>
      <c r="BW12" s="12" t="s">
        <v>439</v>
      </c>
      <c r="BX12" s="12" t="s">
        <v>215</v>
      </c>
      <c r="BY12" s="12">
        <v>3157107908</v>
      </c>
      <c r="BZ12" s="12"/>
      <c r="CA12" s="34" t="s">
        <v>736</v>
      </c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 t="s">
        <v>209</v>
      </c>
      <c r="DI12" s="12">
        <v>41903216</v>
      </c>
      <c r="DJ12" s="12" t="s">
        <v>222</v>
      </c>
      <c r="DK12" s="12" t="s">
        <v>254</v>
      </c>
      <c r="DL12" s="36">
        <v>1</v>
      </c>
      <c r="DM12" s="12" t="s">
        <v>1079</v>
      </c>
      <c r="DN12" s="12"/>
      <c r="DO12" s="12">
        <v>3116356785</v>
      </c>
      <c r="DP12" s="12"/>
      <c r="DQ12" s="34" t="s">
        <v>740</v>
      </c>
      <c r="DR12" s="12" t="s">
        <v>291</v>
      </c>
      <c r="DS12" s="12" t="s">
        <v>649</v>
      </c>
      <c r="DT12" s="12">
        <v>66001</v>
      </c>
      <c r="DU12" s="12" t="s">
        <v>254</v>
      </c>
      <c r="DV12" s="12">
        <v>41903216</v>
      </c>
      <c r="DW12" s="12" t="s">
        <v>225</v>
      </c>
      <c r="DX12" s="12" t="s">
        <v>240</v>
      </c>
      <c r="DY12" s="12" t="s">
        <v>227</v>
      </c>
      <c r="DZ12" s="90" t="s">
        <v>255</v>
      </c>
      <c r="EA12" s="12">
        <v>10</v>
      </c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>
        <v>900344029</v>
      </c>
      <c r="GX12" s="12" t="s">
        <v>244</v>
      </c>
      <c r="GY12" s="12" t="s">
        <v>284</v>
      </c>
      <c r="GZ12" s="12" t="s">
        <v>245</v>
      </c>
      <c r="HA12" s="12" t="s">
        <v>246</v>
      </c>
      <c r="HB12" s="12">
        <v>3127551168</v>
      </c>
      <c r="HC12" s="34" t="s">
        <v>247</v>
      </c>
      <c r="HD12" s="12" t="s">
        <v>244</v>
      </c>
      <c r="HE12" s="12" t="s">
        <v>243</v>
      </c>
      <c r="HF12" s="12" t="s">
        <v>425</v>
      </c>
      <c r="HG12" s="12" t="s">
        <v>725</v>
      </c>
      <c r="HH12" s="12" t="s">
        <v>249</v>
      </c>
      <c r="HI12" s="12">
        <v>24125168818</v>
      </c>
      <c r="HJ12" s="12" t="s">
        <v>250</v>
      </c>
      <c r="HK12" s="12" t="s">
        <v>242</v>
      </c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 t="s">
        <v>256</v>
      </c>
      <c r="IT12" s="12" t="s">
        <v>269</v>
      </c>
      <c r="IU12" s="12" t="s">
        <v>945</v>
      </c>
      <c r="IV12" s="13">
        <v>250000</v>
      </c>
    </row>
    <row r="13" spans="1:489" s="13" customFormat="1" x14ac:dyDescent="0.25">
      <c r="A13" s="12">
        <v>70035</v>
      </c>
      <c r="B13" s="12">
        <v>50</v>
      </c>
      <c r="C13" s="12" t="s">
        <v>918</v>
      </c>
      <c r="D13" s="12">
        <v>70035</v>
      </c>
      <c r="E13" s="12">
        <v>70035</v>
      </c>
      <c r="F13" s="89">
        <v>400000</v>
      </c>
      <c r="G13" s="12" t="s">
        <v>925</v>
      </c>
      <c r="H13" s="12" t="s">
        <v>923</v>
      </c>
      <c r="I13" s="12"/>
      <c r="J13" s="12"/>
      <c r="K13" s="12" t="s">
        <v>784</v>
      </c>
      <c r="L13" s="12" t="s">
        <v>784</v>
      </c>
      <c r="M13" s="12" t="s">
        <v>784</v>
      </c>
      <c r="N13" s="12" t="s">
        <v>784</v>
      </c>
      <c r="O13" s="12"/>
      <c r="P13" s="12" t="s">
        <v>213</v>
      </c>
      <c r="Q13" s="12" t="s">
        <v>920</v>
      </c>
      <c r="R13" s="12">
        <v>10078089</v>
      </c>
      <c r="S13" s="12" t="s">
        <v>429</v>
      </c>
      <c r="T13" s="12"/>
      <c r="U13" s="12"/>
      <c r="V13" s="92">
        <v>45292</v>
      </c>
      <c r="W13" s="12"/>
      <c r="X13" s="12"/>
      <c r="Y13" s="12"/>
      <c r="Z13" s="12" t="s">
        <v>913</v>
      </c>
      <c r="AA13" s="12" t="s">
        <v>210</v>
      </c>
      <c r="AB13" s="12">
        <v>41949517</v>
      </c>
      <c r="AC13" s="12" t="s">
        <v>828</v>
      </c>
      <c r="AD13" s="12">
        <v>1900000</v>
      </c>
      <c r="AE13" s="12">
        <v>0</v>
      </c>
      <c r="AF13" s="12">
        <v>689000</v>
      </c>
      <c r="AG13" s="12">
        <v>0</v>
      </c>
      <c r="AH13" s="12"/>
      <c r="AI13" s="12">
        <v>1900000</v>
      </c>
      <c r="AJ13" s="12" t="s">
        <v>212</v>
      </c>
      <c r="AK13" s="12">
        <v>13.12</v>
      </c>
      <c r="AL13" s="31">
        <v>0.1</v>
      </c>
      <c r="AM13" s="12">
        <v>0</v>
      </c>
      <c r="AN13" s="32">
        <f t="shared" si="0"/>
        <v>190000</v>
      </c>
      <c r="AO13" s="31">
        <v>0.1</v>
      </c>
      <c r="AP13" s="32">
        <f t="shared" si="1"/>
        <v>68900</v>
      </c>
      <c r="AQ13" s="31">
        <v>1.5699999999999999E-2</v>
      </c>
      <c r="AR13" s="32">
        <f t="shared" si="2"/>
        <v>29829.999999999996</v>
      </c>
      <c r="AS13" s="31">
        <f t="shared" si="3"/>
        <v>8.4300000000000014E-2</v>
      </c>
      <c r="AT13" s="89">
        <f t="shared" si="4"/>
        <v>160170.00000000003</v>
      </c>
      <c r="AU13" s="12">
        <v>0</v>
      </c>
      <c r="AV13" s="12" t="s">
        <v>213</v>
      </c>
      <c r="AW13" s="12" t="s">
        <v>213</v>
      </c>
      <c r="AX13" s="12">
        <v>0</v>
      </c>
      <c r="AY13" s="12" t="s">
        <v>214</v>
      </c>
      <c r="AZ13" s="12" t="s">
        <v>500</v>
      </c>
      <c r="BA13" s="12" t="s">
        <v>215</v>
      </c>
      <c r="BB13" s="12">
        <v>66001</v>
      </c>
      <c r="BC13" s="12"/>
      <c r="BD13" s="12"/>
      <c r="BE13" s="12">
        <v>0</v>
      </c>
      <c r="BF13" s="12"/>
      <c r="BG13" s="34" t="s">
        <v>829</v>
      </c>
      <c r="BH13" s="12">
        <v>3183308168</v>
      </c>
      <c r="BI13" s="12">
        <v>3117820440</v>
      </c>
      <c r="BJ13" s="12" t="s">
        <v>500</v>
      </c>
      <c r="BK13" s="12" t="s">
        <v>215</v>
      </c>
      <c r="BL13" s="12" t="s">
        <v>235</v>
      </c>
      <c r="BM13" s="12">
        <v>12</v>
      </c>
      <c r="BN13" s="35">
        <v>45132</v>
      </c>
      <c r="BO13" s="35">
        <v>45497</v>
      </c>
      <c r="BP13" s="35">
        <v>45292</v>
      </c>
      <c r="BQ13" s="35">
        <v>45316</v>
      </c>
      <c r="BR13" s="12" t="s">
        <v>913</v>
      </c>
      <c r="BS13" s="12" t="s">
        <v>217</v>
      </c>
      <c r="BT13" s="12">
        <v>1094900561</v>
      </c>
      <c r="BU13" s="12" t="s">
        <v>830</v>
      </c>
      <c r="BV13" s="12">
        <v>66001</v>
      </c>
      <c r="BW13" s="12" t="s">
        <v>500</v>
      </c>
      <c r="BX13" s="12" t="s">
        <v>215</v>
      </c>
      <c r="BY13" s="12">
        <v>3183308168</v>
      </c>
      <c r="BZ13" s="12"/>
      <c r="CA13" s="34" t="s">
        <v>831</v>
      </c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 t="s">
        <v>209</v>
      </c>
      <c r="DI13" s="12">
        <v>37860202</v>
      </c>
      <c r="DJ13" s="12" t="s">
        <v>222</v>
      </c>
      <c r="DK13" s="12" t="s">
        <v>502</v>
      </c>
      <c r="DL13" s="36">
        <v>1</v>
      </c>
      <c r="DM13" s="12" t="s">
        <v>1117</v>
      </c>
      <c r="DN13" s="12"/>
      <c r="DO13" s="12" t="s">
        <v>508</v>
      </c>
      <c r="DP13" s="12"/>
      <c r="DQ13" s="12"/>
      <c r="DR13" s="12" t="s">
        <v>291</v>
      </c>
      <c r="DS13" s="12" t="s">
        <v>1077</v>
      </c>
      <c r="DT13" s="12">
        <v>66001</v>
      </c>
      <c r="DU13" s="12" t="s">
        <v>502</v>
      </c>
      <c r="DV13" s="12">
        <v>37860202</v>
      </c>
      <c r="DW13" s="12" t="s">
        <v>225</v>
      </c>
      <c r="DX13" s="12" t="s">
        <v>226</v>
      </c>
      <c r="DY13" s="12" t="s">
        <v>227</v>
      </c>
      <c r="DZ13" s="37">
        <v>79600027960</v>
      </c>
      <c r="EA13" s="12">
        <v>20</v>
      </c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>
        <v>900206589</v>
      </c>
      <c r="GX13" s="12" t="s">
        <v>504</v>
      </c>
      <c r="GY13" s="12" t="s">
        <v>507</v>
      </c>
      <c r="GZ13" s="12" t="s">
        <v>505</v>
      </c>
      <c r="HA13" s="12">
        <v>3459126</v>
      </c>
      <c r="HB13" s="12">
        <v>3127110107</v>
      </c>
      <c r="HC13" s="34" t="s">
        <v>506</v>
      </c>
      <c r="HD13" s="12" t="s">
        <v>504</v>
      </c>
      <c r="HE13" s="12" t="s">
        <v>503</v>
      </c>
      <c r="HF13" s="12" t="s">
        <v>425</v>
      </c>
      <c r="HG13" s="12" t="s">
        <v>248</v>
      </c>
      <c r="HH13" s="12" t="s">
        <v>427</v>
      </c>
      <c r="HI13" s="12">
        <v>6961000112</v>
      </c>
      <c r="HJ13" s="12" t="s">
        <v>250</v>
      </c>
      <c r="HK13" s="12" t="s">
        <v>242</v>
      </c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 t="s">
        <v>281</v>
      </c>
      <c r="IT13" s="12" t="s">
        <v>269</v>
      </c>
      <c r="IU13" s="12" t="s">
        <v>936</v>
      </c>
      <c r="IV13" s="13">
        <v>400000</v>
      </c>
    </row>
    <row r="14" spans="1:489" s="13" customFormat="1" x14ac:dyDescent="0.25">
      <c r="A14" s="12">
        <v>70033</v>
      </c>
      <c r="B14" s="12">
        <v>48</v>
      </c>
      <c r="C14" s="12" t="s">
        <v>918</v>
      </c>
      <c r="D14" s="12">
        <v>70033</v>
      </c>
      <c r="E14" s="12">
        <v>70033</v>
      </c>
      <c r="F14" s="89">
        <v>300000</v>
      </c>
      <c r="G14" s="12">
        <v>0</v>
      </c>
      <c r="H14" s="12" t="s">
        <v>922</v>
      </c>
      <c r="I14" s="12"/>
      <c r="J14" s="12"/>
      <c r="K14" s="12" t="s">
        <v>784</v>
      </c>
      <c r="L14" s="12" t="s">
        <v>784</v>
      </c>
      <c r="M14" s="12" t="s">
        <v>784</v>
      </c>
      <c r="N14" s="12" t="s">
        <v>784</v>
      </c>
      <c r="O14" s="12"/>
      <c r="P14" s="12" t="s">
        <v>213</v>
      </c>
      <c r="Q14" s="12" t="s">
        <v>920</v>
      </c>
      <c r="R14" s="12">
        <v>10078087</v>
      </c>
      <c r="S14" s="12" t="s">
        <v>208</v>
      </c>
      <c r="T14" s="12"/>
      <c r="U14" s="12"/>
      <c r="V14" s="92">
        <v>45292</v>
      </c>
      <c r="W14" s="12"/>
      <c r="X14" s="12"/>
      <c r="Y14" s="12"/>
      <c r="Z14" s="12" t="s">
        <v>913</v>
      </c>
      <c r="AA14" s="12" t="s">
        <v>210</v>
      </c>
      <c r="AB14" s="12">
        <v>1088346879</v>
      </c>
      <c r="AC14" s="12" t="s">
        <v>472</v>
      </c>
      <c r="AD14" s="12">
        <v>1375000</v>
      </c>
      <c r="AE14" s="12">
        <v>0</v>
      </c>
      <c r="AF14" s="12">
        <v>411000</v>
      </c>
      <c r="AG14" s="12">
        <v>0</v>
      </c>
      <c r="AH14" s="12">
        <v>0</v>
      </c>
      <c r="AI14" s="12">
        <v>1375000</v>
      </c>
      <c r="AJ14" s="12" t="s">
        <v>212</v>
      </c>
      <c r="AK14" s="12">
        <v>13.12</v>
      </c>
      <c r="AL14" s="31">
        <v>0.1</v>
      </c>
      <c r="AM14" s="12">
        <v>0</v>
      </c>
      <c r="AN14" s="32">
        <f t="shared" si="0"/>
        <v>137500</v>
      </c>
      <c r="AO14" s="31">
        <v>0.1</v>
      </c>
      <c r="AP14" s="32">
        <f t="shared" si="1"/>
        <v>41100</v>
      </c>
      <c r="AQ14" s="31">
        <v>1.5699999999999999E-2</v>
      </c>
      <c r="AR14" s="32">
        <f t="shared" si="2"/>
        <v>21587.5</v>
      </c>
      <c r="AS14" s="31">
        <f t="shared" si="3"/>
        <v>8.4300000000000014E-2</v>
      </c>
      <c r="AT14" s="89">
        <f t="shared" si="4"/>
        <v>115912.50000000001</v>
      </c>
      <c r="AU14" s="12">
        <v>0</v>
      </c>
      <c r="AV14" s="12" t="s">
        <v>213</v>
      </c>
      <c r="AW14" s="12" t="s">
        <v>213</v>
      </c>
      <c r="AX14" s="12">
        <v>0</v>
      </c>
      <c r="AY14" s="12" t="s">
        <v>214</v>
      </c>
      <c r="AZ14" s="33" t="s">
        <v>473</v>
      </c>
      <c r="BA14" s="12" t="s">
        <v>215</v>
      </c>
      <c r="BB14" s="12">
        <v>66001</v>
      </c>
      <c r="BC14" s="12"/>
      <c r="BD14" s="12"/>
      <c r="BE14" s="12">
        <v>0</v>
      </c>
      <c r="BF14" s="12"/>
      <c r="BG14" s="34" t="s">
        <v>479</v>
      </c>
      <c r="BH14" s="12"/>
      <c r="BI14" s="12">
        <v>3104532989</v>
      </c>
      <c r="BJ14" s="33" t="s">
        <v>473</v>
      </c>
      <c r="BK14" s="12" t="s">
        <v>215</v>
      </c>
      <c r="BL14" s="12" t="s">
        <v>235</v>
      </c>
      <c r="BM14" s="12">
        <v>12</v>
      </c>
      <c r="BN14" s="35">
        <v>44652</v>
      </c>
      <c r="BO14" s="35">
        <v>45382</v>
      </c>
      <c r="BP14" s="35">
        <v>45292</v>
      </c>
      <c r="BQ14" s="35">
        <v>45292</v>
      </c>
      <c r="BR14" s="12" t="s">
        <v>913</v>
      </c>
      <c r="BS14" s="12" t="s">
        <v>217</v>
      </c>
      <c r="BT14" s="12">
        <v>10022762</v>
      </c>
      <c r="BU14" s="12" t="s">
        <v>480</v>
      </c>
      <c r="BV14" s="12">
        <v>66001</v>
      </c>
      <c r="BW14" s="33" t="s">
        <v>473</v>
      </c>
      <c r="BX14" s="12" t="s">
        <v>215</v>
      </c>
      <c r="BY14" s="12"/>
      <c r="BZ14" s="12">
        <v>3124302902</v>
      </c>
      <c r="CA14" s="34" t="s">
        <v>481</v>
      </c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 t="s">
        <v>209</v>
      </c>
      <c r="DI14" s="12">
        <v>42060598</v>
      </c>
      <c r="DJ14" s="12" t="s">
        <v>222</v>
      </c>
      <c r="DK14" s="12" t="s">
        <v>482</v>
      </c>
      <c r="DL14" s="36">
        <v>1</v>
      </c>
      <c r="DM14" s="12" t="s">
        <v>1114</v>
      </c>
      <c r="DN14" s="12"/>
      <c r="DO14" s="12" t="s">
        <v>483</v>
      </c>
      <c r="DP14" s="12"/>
      <c r="DQ14" s="34" t="s">
        <v>487</v>
      </c>
      <c r="DR14" s="12" t="s">
        <v>291</v>
      </c>
      <c r="DS14" s="12" t="s">
        <v>215</v>
      </c>
      <c r="DT14" s="12">
        <v>66001</v>
      </c>
      <c r="DU14" s="12" t="s">
        <v>482</v>
      </c>
      <c r="DV14" s="12">
        <v>42060598</v>
      </c>
      <c r="DW14" s="12" t="s">
        <v>225</v>
      </c>
      <c r="DX14" s="12" t="s">
        <v>248</v>
      </c>
      <c r="DY14" s="12" t="s">
        <v>227</v>
      </c>
      <c r="DZ14" s="37">
        <v>6962014020</v>
      </c>
      <c r="EA14" s="12">
        <v>28</v>
      </c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>
        <v>900515482</v>
      </c>
      <c r="GX14" s="12" t="s">
        <v>475</v>
      </c>
      <c r="GY14" s="12" t="s">
        <v>484</v>
      </c>
      <c r="GZ14" s="12" t="s">
        <v>476</v>
      </c>
      <c r="HA14" s="12">
        <v>3211358</v>
      </c>
      <c r="HB14" s="12">
        <v>3162278328</v>
      </c>
      <c r="HC14" s="34" t="s">
        <v>477</v>
      </c>
      <c r="HD14" s="12" t="s">
        <v>475</v>
      </c>
      <c r="HE14" s="12" t="s">
        <v>474</v>
      </c>
      <c r="HF14" s="12" t="s">
        <v>425</v>
      </c>
      <c r="HG14" s="12" t="s">
        <v>478</v>
      </c>
      <c r="HH14" s="12" t="s">
        <v>427</v>
      </c>
      <c r="HI14" s="12">
        <v>601006000</v>
      </c>
      <c r="HJ14" s="12" t="s">
        <v>250</v>
      </c>
      <c r="HK14" s="12" t="s">
        <v>242</v>
      </c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 t="s">
        <v>304</v>
      </c>
      <c r="IT14" s="12" t="s">
        <v>269</v>
      </c>
      <c r="IU14" s="12" t="s">
        <v>930</v>
      </c>
      <c r="IV14" s="13">
        <v>300000</v>
      </c>
    </row>
    <row r="15" spans="1:489" s="13" customFormat="1" x14ac:dyDescent="0.25">
      <c r="A15" s="12">
        <v>70042</v>
      </c>
      <c r="B15" s="12">
        <v>57</v>
      </c>
      <c r="C15" s="12" t="s">
        <v>918</v>
      </c>
      <c r="D15" s="12">
        <v>70042</v>
      </c>
      <c r="E15" s="12">
        <v>70042</v>
      </c>
      <c r="F15" s="89">
        <v>0</v>
      </c>
      <c r="G15" s="12">
        <v>0</v>
      </c>
      <c r="H15" s="12" t="s">
        <v>922</v>
      </c>
      <c r="I15" s="12"/>
      <c r="J15" s="12"/>
      <c r="K15" s="12" t="s">
        <v>784</v>
      </c>
      <c r="L15" s="12" t="s">
        <v>784</v>
      </c>
      <c r="M15" s="12" t="s">
        <v>784</v>
      </c>
      <c r="N15" s="12" t="s">
        <v>784</v>
      </c>
      <c r="O15" s="12"/>
      <c r="P15" s="12" t="s">
        <v>230</v>
      </c>
      <c r="Q15" s="12" t="s">
        <v>920</v>
      </c>
      <c r="R15" s="12">
        <v>10078096</v>
      </c>
      <c r="S15" s="12" t="s">
        <v>208</v>
      </c>
      <c r="T15" s="12"/>
      <c r="U15" s="12"/>
      <c r="V15" s="92">
        <v>45292</v>
      </c>
      <c r="W15" s="12"/>
      <c r="X15" s="12"/>
      <c r="Y15" s="12"/>
      <c r="Z15" s="12" t="s">
        <v>911</v>
      </c>
      <c r="AA15" s="12" t="s">
        <v>562</v>
      </c>
      <c r="AB15" s="12">
        <v>490787</v>
      </c>
      <c r="AC15" s="12" t="s">
        <v>563</v>
      </c>
      <c r="AD15" s="12">
        <v>907900</v>
      </c>
      <c r="AE15" s="12">
        <v>0</v>
      </c>
      <c r="AF15" s="12">
        <v>275000</v>
      </c>
      <c r="AG15" s="12">
        <v>0</v>
      </c>
      <c r="AH15" s="12">
        <v>0</v>
      </c>
      <c r="AI15" s="12">
        <v>907900</v>
      </c>
      <c r="AJ15" s="12" t="s">
        <v>212</v>
      </c>
      <c r="AK15" s="12">
        <v>13.12</v>
      </c>
      <c r="AL15" s="31">
        <v>0.1</v>
      </c>
      <c r="AM15" s="12">
        <v>0</v>
      </c>
      <c r="AN15" s="32">
        <f t="shared" si="0"/>
        <v>90790</v>
      </c>
      <c r="AO15" s="31">
        <v>0.1</v>
      </c>
      <c r="AP15" s="32">
        <f t="shared" si="1"/>
        <v>27500</v>
      </c>
      <c r="AQ15" s="31">
        <v>1.5699999999999999E-2</v>
      </c>
      <c r="AR15" s="32">
        <f t="shared" si="2"/>
        <v>14254.029999999999</v>
      </c>
      <c r="AS15" s="31">
        <f t="shared" si="3"/>
        <v>8.4300000000000014E-2</v>
      </c>
      <c r="AT15" s="89">
        <f t="shared" si="4"/>
        <v>76535.970000000016</v>
      </c>
      <c r="AU15" s="12">
        <v>0</v>
      </c>
      <c r="AV15" s="12" t="s">
        <v>213</v>
      </c>
      <c r="AW15" s="12" t="s">
        <v>213</v>
      </c>
      <c r="AX15" s="12">
        <v>0</v>
      </c>
      <c r="AY15" s="12" t="s">
        <v>214</v>
      </c>
      <c r="AZ15" s="33" t="s">
        <v>564</v>
      </c>
      <c r="BA15" s="12" t="s">
        <v>215</v>
      </c>
      <c r="BB15" s="12">
        <v>66001</v>
      </c>
      <c r="BC15" s="12"/>
      <c r="BD15" s="12"/>
      <c r="BE15" s="12">
        <v>0</v>
      </c>
      <c r="BF15" s="12"/>
      <c r="BG15" s="34" t="s">
        <v>565</v>
      </c>
      <c r="BH15" s="12"/>
      <c r="BI15" s="12">
        <v>3012027463</v>
      </c>
      <c r="BJ15" s="33" t="s">
        <v>564</v>
      </c>
      <c r="BK15" s="12" t="s">
        <v>215</v>
      </c>
      <c r="BL15" s="12" t="s">
        <v>235</v>
      </c>
      <c r="BM15" s="12">
        <v>6</v>
      </c>
      <c r="BN15" s="35">
        <v>43647</v>
      </c>
      <c r="BO15" s="35">
        <v>45473</v>
      </c>
      <c r="BP15" s="35">
        <v>45292</v>
      </c>
      <c r="BQ15" s="35">
        <v>45292</v>
      </c>
      <c r="BR15" s="12" t="s">
        <v>913</v>
      </c>
      <c r="BS15" s="12" t="s">
        <v>217</v>
      </c>
      <c r="BT15" s="12">
        <v>1088302971</v>
      </c>
      <c r="BU15" s="12" t="s">
        <v>566</v>
      </c>
      <c r="BV15" s="12">
        <v>66001</v>
      </c>
      <c r="BW15" s="33" t="s">
        <v>564</v>
      </c>
      <c r="BX15" s="12" t="s">
        <v>215</v>
      </c>
      <c r="BY15" s="12">
        <v>3165254770</v>
      </c>
      <c r="BZ15" s="12"/>
      <c r="CA15" s="34" t="s">
        <v>567</v>
      </c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 t="s">
        <v>209</v>
      </c>
      <c r="DI15" s="12">
        <v>24908340</v>
      </c>
      <c r="DJ15" s="12" t="s">
        <v>222</v>
      </c>
      <c r="DK15" s="12" t="s">
        <v>571</v>
      </c>
      <c r="DL15" s="36">
        <v>1</v>
      </c>
      <c r="DM15" s="12" t="s">
        <v>1094</v>
      </c>
      <c r="DN15" s="12"/>
      <c r="DO15" s="12">
        <v>3145511339</v>
      </c>
      <c r="DP15" s="12"/>
      <c r="DQ15" s="34" t="s">
        <v>835</v>
      </c>
      <c r="DR15" s="12" t="s">
        <v>291</v>
      </c>
      <c r="DS15" s="12" t="s">
        <v>215</v>
      </c>
      <c r="DT15" s="12">
        <v>66001</v>
      </c>
      <c r="DU15" s="12" t="s">
        <v>571</v>
      </c>
      <c r="DV15" s="12">
        <v>24908340</v>
      </c>
      <c r="DW15" s="12" t="s">
        <v>225</v>
      </c>
      <c r="DX15" s="12" t="s">
        <v>465</v>
      </c>
      <c r="DY15" s="12" t="s">
        <v>427</v>
      </c>
      <c r="DZ15" s="37">
        <v>468075346</v>
      </c>
      <c r="EA15" s="12">
        <v>10</v>
      </c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>
        <v>816000594</v>
      </c>
      <c r="GX15" s="12" t="s">
        <v>569</v>
      </c>
      <c r="GY15" s="12" t="s">
        <v>539</v>
      </c>
      <c r="GZ15" s="12" t="s">
        <v>570</v>
      </c>
      <c r="HA15" s="12">
        <v>3293211</v>
      </c>
      <c r="HB15" s="12">
        <v>3168747759</v>
      </c>
      <c r="HC15" s="34" t="s">
        <v>573</v>
      </c>
      <c r="HD15" s="12" t="s">
        <v>569</v>
      </c>
      <c r="HE15" s="12" t="s">
        <v>568</v>
      </c>
      <c r="HF15" s="12" t="s">
        <v>425</v>
      </c>
      <c r="HG15" s="12" t="s">
        <v>248</v>
      </c>
      <c r="HH15" s="12" t="s">
        <v>249</v>
      </c>
      <c r="HI15" s="12">
        <v>9002022862</v>
      </c>
      <c r="HJ15" s="12" t="s">
        <v>250</v>
      </c>
      <c r="HK15" s="12" t="s">
        <v>242</v>
      </c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 t="s">
        <v>359</v>
      </c>
      <c r="IT15" s="12" t="s">
        <v>269</v>
      </c>
      <c r="IU15" s="12" t="s">
        <v>930</v>
      </c>
      <c r="IV15" s="13">
        <v>0</v>
      </c>
    </row>
    <row r="16" spans="1:489" s="13" customFormat="1" x14ac:dyDescent="0.25">
      <c r="A16" s="12">
        <v>70089</v>
      </c>
      <c r="B16" s="12">
        <v>112</v>
      </c>
      <c r="C16" s="12" t="s">
        <v>1104</v>
      </c>
      <c r="D16" s="12">
        <v>70089</v>
      </c>
      <c r="E16" s="12">
        <v>70089</v>
      </c>
      <c r="F16" s="89">
        <v>0</v>
      </c>
      <c r="G16" s="12"/>
      <c r="H16" s="12" t="s">
        <v>922</v>
      </c>
      <c r="I16" s="12"/>
      <c r="J16" s="12"/>
      <c r="K16" s="12" t="s">
        <v>784</v>
      </c>
      <c r="L16" s="12" t="s">
        <v>784</v>
      </c>
      <c r="M16" s="12" t="s">
        <v>784</v>
      </c>
      <c r="N16" s="12" t="s">
        <v>784</v>
      </c>
      <c r="O16" s="12"/>
      <c r="P16" s="12"/>
      <c r="Q16" s="12" t="s">
        <v>208</v>
      </c>
      <c r="R16" s="12"/>
      <c r="S16" s="12"/>
      <c r="T16" s="12"/>
      <c r="U16" s="12"/>
      <c r="V16" s="12"/>
      <c r="W16" s="12"/>
      <c r="X16" s="12"/>
      <c r="Y16" s="12"/>
      <c r="Z16" s="12" t="s">
        <v>221</v>
      </c>
      <c r="AA16" s="12" t="s">
        <v>210</v>
      </c>
      <c r="AB16" s="12">
        <v>11796635</v>
      </c>
      <c r="AC16" s="12" t="s">
        <v>1053</v>
      </c>
      <c r="AD16" s="12">
        <v>716728</v>
      </c>
      <c r="AE16" s="12">
        <v>0</v>
      </c>
      <c r="AF16" s="12">
        <v>266200</v>
      </c>
      <c r="AG16" s="12"/>
      <c r="AH16" s="12"/>
      <c r="AI16" s="12">
        <v>716728</v>
      </c>
      <c r="AJ16" s="12" t="s">
        <v>212</v>
      </c>
      <c r="AK16" s="12">
        <v>13.12</v>
      </c>
      <c r="AL16" s="31">
        <v>0.1</v>
      </c>
      <c r="AM16" s="12"/>
      <c r="AN16" s="32">
        <f t="shared" si="0"/>
        <v>71672.800000000003</v>
      </c>
      <c r="AO16" s="31">
        <v>0.1</v>
      </c>
      <c r="AP16" s="32">
        <v>0</v>
      </c>
      <c r="AQ16" s="31">
        <v>1.5699999999999999E-2</v>
      </c>
      <c r="AR16" s="32">
        <f t="shared" si="2"/>
        <v>11252.629599999998</v>
      </c>
      <c r="AS16" s="31">
        <f t="shared" si="3"/>
        <v>8.4300000000000014E-2</v>
      </c>
      <c r="AT16" s="89">
        <f t="shared" si="4"/>
        <v>60420.17040000001</v>
      </c>
      <c r="AU16" s="12" t="s">
        <v>1054</v>
      </c>
      <c r="AV16" s="12" t="s">
        <v>213</v>
      </c>
      <c r="AW16" s="12" t="s">
        <v>213</v>
      </c>
      <c r="AX16" s="12" t="s">
        <v>1054</v>
      </c>
      <c r="AY16" s="12" t="s">
        <v>214</v>
      </c>
      <c r="AZ16" s="12" t="s">
        <v>1055</v>
      </c>
      <c r="BA16" s="12" t="s">
        <v>215</v>
      </c>
      <c r="BB16" s="12">
        <v>66001</v>
      </c>
      <c r="BC16" s="12"/>
      <c r="BD16" s="12"/>
      <c r="BE16" s="12">
        <v>0</v>
      </c>
      <c r="BF16" s="12"/>
      <c r="BG16" s="34" t="s">
        <v>1056</v>
      </c>
      <c r="BH16" s="12"/>
      <c r="BI16" s="12">
        <v>3117885334</v>
      </c>
      <c r="BJ16" s="12" t="s">
        <v>1055</v>
      </c>
      <c r="BK16" s="12" t="s">
        <v>215</v>
      </c>
      <c r="BL16" s="12" t="s">
        <v>235</v>
      </c>
      <c r="BM16" s="12" t="s">
        <v>218</v>
      </c>
      <c r="BN16" s="35">
        <v>43990</v>
      </c>
      <c r="BO16" s="35">
        <v>45451</v>
      </c>
      <c r="BP16" s="35">
        <v>45292</v>
      </c>
      <c r="BQ16" s="35">
        <v>45299</v>
      </c>
      <c r="BR16" s="12" t="s">
        <v>209</v>
      </c>
      <c r="BS16" s="12" t="s">
        <v>217</v>
      </c>
      <c r="BT16" s="12">
        <v>35604816</v>
      </c>
      <c r="BU16" s="12" t="s">
        <v>1057</v>
      </c>
      <c r="BV16" s="12">
        <v>66001</v>
      </c>
      <c r="BW16" s="12" t="s">
        <v>1055</v>
      </c>
      <c r="BX16" s="12" t="s">
        <v>215</v>
      </c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 t="s">
        <v>221</v>
      </c>
      <c r="DI16" s="98">
        <v>1088023396</v>
      </c>
      <c r="DJ16" s="12" t="s">
        <v>222</v>
      </c>
      <c r="DK16" s="12" t="s">
        <v>1058</v>
      </c>
      <c r="DL16" s="36">
        <v>1</v>
      </c>
      <c r="DM16" s="12" t="s">
        <v>1114</v>
      </c>
      <c r="DN16" s="12"/>
      <c r="DO16" s="12">
        <v>3216391286</v>
      </c>
      <c r="DP16" s="12"/>
      <c r="DQ16" s="12"/>
      <c r="DR16" s="12" t="s">
        <v>291</v>
      </c>
      <c r="DS16" s="12" t="s">
        <v>215</v>
      </c>
      <c r="DT16" s="12">
        <v>66001</v>
      </c>
      <c r="DU16" s="12" t="s">
        <v>1058</v>
      </c>
      <c r="DV16" s="98">
        <v>1088023396</v>
      </c>
      <c r="DW16" s="12" t="s">
        <v>225</v>
      </c>
      <c r="DX16" s="12" t="s">
        <v>226</v>
      </c>
      <c r="DY16" s="12" t="s">
        <v>227</v>
      </c>
      <c r="DZ16" s="37">
        <v>85200022241</v>
      </c>
      <c r="EA16" s="12">
        <v>15</v>
      </c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 t="s">
        <v>1059</v>
      </c>
      <c r="GX16" s="12" t="s">
        <v>1060</v>
      </c>
      <c r="GY16" s="12" t="s">
        <v>1061</v>
      </c>
      <c r="GZ16" s="12" t="s">
        <v>1062</v>
      </c>
      <c r="HA16" s="12"/>
      <c r="HB16" s="12">
        <v>3244099691</v>
      </c>
      <c r="HC16" s="34" t="s">
        <v>1063</v>
      </c>
      <c r="HD16" s="12" t="s">
        <v>1060</v>
      </c>
      <c r="HE16" s="12" t="s">
        <v>1059</v>
      </c>
      <c r="HF16" s="12" t="s">
        <v>225</v>
      </c>
      <c r="HG16" s="12" t="s">
        <v>725</v>
      </c>
      <c r="HH16" s="12" t="s">
        <v>249</v>
      </c>
      <c r="HI16" s="12">
        <v>24123969147</v>
      </c>
      <c r="HJ16" s="12" t="s">
        <v>250</v>
      </c>
      <c r="HK16" s="12" t="s">
        <v>242</v>
      </c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 t="s">
        <v>822</v>
      </c>
      <c r="IT16" s="12" t="s">
        <v>269</v>
      </c>
      <c r="IU16" s="12"/>
      <c r="IV16" s="13">
        <v>120000</v>
      </c>
    </row>
    <row r="17" spans="1:256" s="13" customFormat="1" x14ac:dyDescent="0.25">
      <c r="A17" s="12">
        <v>70037</v>
      </c>
      <c r="B17" s="12">
        <v>52</v>
      </c>
      <c r="C17" s="12" t="s">
        <v>918</v>
      </c>
      <c r="D17" s="12">
        <v>70037</v>
      </c>
      <c r="E17" s="12">
        <v>70037</v>
      </c>
      <c r="F17" s="89">
        <v>250000</v>
      </c>
      <c r="G17" s="12">
        <v>0</v>
      </c>
      <c r="H17" s="12" t="s">
        <v>922</v>
      </c>
      <c r="I17" s="12"/>
      <c r="J17" s="12"/>
      <c r="K17" s="12" t="s">
        <v>784</v>
      </c>
      <c r="L17" s="12" t="s">
        <v>784</v>
      </c>
      <c r="M17" s="12" t="s">
        <v>784</v>
      </c>
      <c r="N17" s="12" t="s">
        <v>784</v>
      </c>
      <c r="O17" s="12"/>
      <c r="P17" s="12" t="s">
        <v>230</v>
      </c>
      <c r="Q17" s="12" t="s">
        <v>920</v>
      </c>
      <c r="R17" s="12">
        <v>10078091</v>
      </c>
      <c r="S17" s="12" t="s">
        <v>208</v>
      </c>
      <c r="T17" s="12"/>
      <c r="U17" s="12"/>
      <c r="V17" s="92">
        <v>45292</v>
      </c>
      <c r="W17" s="12"/>
      <c r="X17" s="12"/>
      <c r="Y17" s="12"/>
      <c r="Z17" s="12" t="s">
        <v>913</v>
      </c>
      <c r="AA17" s="12" t="s">
        <v>210</v>
      </c>
      <c r="AB17" s="12">
        <v>1088020034</v>
      </c>
      <c r="AC17" s="12" t="s">
        <v>522</v>
      </c>
      <c r="AD17" s="12">
        <v>848400</v>
      </c>
      <c r="AE17" s="12">
        <v>0</v>
      </c>
      <c r="AF17" s="12">
        <v>90000</v>
      </c>
      <c r="AG17" s="12">
        <v>0</v>
      </c>
      <c r="AH17" s="12">
        <v>0</v>
      </c>
      <c r="AI17" s="12">
        <v>848400</v>
      </c>
      <c r="AJ17" s="12" t="s">
        <v>212</v>
      </c>
      <c r="AK17" s="12">
        <v>13.12</v>
      </c>
      <c r="AL17" s="31">
        <v>0.1</v>
      </c>
      <c r="AM17" s="12">
        <v>0</v>
      </c>
      <c r="AN17" s="32">
        <f t="shared" si="0"/>
        <v>84840</v>
      </c>
      <c r="AO17" s="31">
        <v>0.1</v>
      </c>
      <c r="AP17" s="32">
        <f t="shared" ref="AP17:AP34" si="5">AF17*AO17</f>
        <v>9000</v>
      </c>
      <c r="AQ17" s="31">
        <v>1.5699999999999999E-2</v>
      </c>
      <c r="AR17" s="32">
        <f t="shared" si="2"/>
        <v>13319.88</v>
      </c>
      <c r="AS17" s="31">
        <f t="shared" si="3"/>
        <v>8.4300000000000014E-2</v>
      </c>
      <c r="AT17" s="89">
        <f t="shared" si="4"/>
        <v>71520.12000000001</v>
      </c>
      <c r="AU17" s="12">
        <v>0</v>
      </c>
      <c r="AV17" s="12" t="s">
        <v>213</v>
      </c>
      <c r="AW17" s="12" t="s">
        <v>213</v>
      </c>
      <c r="AX17" s="12">
        <v>0</v>
      </c>
      <c r="AY17" s="12" t="s">
        <v>214</v>
      </c>
      <c r="AZ17" s="33" t="s">
        <v>832</v>
      </c>
      <c r="BA17" s="12" t="s">
        <v>215</v>
      </c>
      <c r="BB17" s="12">
        <v>66001</v>
      </c>
      <c r="BC17" s="12"/>
      <c r="BD17" s="12"/>
      <c r="BE17" s="12">
        <v>0</v>
      </c>
      <c r="BF17" s="12"/>
      <c r="BG17" s="34" t="s">
        <v>524</v>
      </c>
      <c r="BH17" s="12" t="s">
        <v>525</v>
      </c>
      <c r="BI17" s="12">
        <v>3186622946</v>
      </c>
      <c r="BJ17" s="33" t="s">
        <v>523</v>
      </c>
      <c r="BK17" s="12" t="s">
        <v>215</v>
      </c>
      <c r="BL17" s="12" t="s">
        <v>235</v>
      </c>
      <c r="BM17" s="12">
        <v>12</v>
      </c>
      <c r="BN17" s="35">
        <v>44743</v>
      </c>
      <c r="BO17" s="35">
        <v>45473</v>
      </c>
      <c r="BP17" s="35">
        <v>45292</v>
      </c>
      <c r="BQ17" s="35">
        <v>45292</v>
      </c>
      <c r="BR17" s="12" t="s">
        <v>913</v>
      </c>
      <c r="BS17" s="12" t="s">
        <v>217</v>
      </c>
      <c r="BT17" s="12">
        <v>30296892</v>
      </c>
      <c r="BU17" s="12" t="s">
        <v>526</v>
      </c>
      <c r="BV17" s="12">
        <v>66001</v>
      </c>
      <c r="BW17" s="33" t="s">
        <v>832</v>
      </c>
      <c r="BX17" s="12" t="s">
        <v>215</v>
      </c>
      <c r="BY17" s="12">
        <v>3216123329</v>
      </c>
      <c r="BZ17" s="12"/>
      <c r="CA17" s="34" t="s">
        <v>527</v>
      </c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 t="s">
        <v>209</v>
      </c>
      <c r="DI17" s="12">
        <v>31406132</v>
      </c>
      <c r="DJ17" s="12" t="s">
        <v>222</v>
      </c>
      <c r="DK17" s="12" t="s">
        <v>528</v>
      </c>
      <c r="DL17" s="36">
        <v>1</v>
      </c>
      <c r="DM17" s="12" t="s">
        <v>1114</v>
      </c>
      <c r="DN17" s="12" t="s">
        <v>840</v>
      </c>
      <c r="DO17" s="12"/>
      <c r="DP17" s="12"/>
      <c r="DQ17" s="12" t="s">
        <v>841</v>
      </c>
      <c r="DR17" s="12" t="s">
        <v>291</v>
      </c>
      <c r="DS17" s="12" t="s">
        <v>215</v>
      </c>
      <c r="DT17" s="12">
        <v>66001</v>
      </c>
      <c r="DU17" s="12" t="s">
        <v>528</v>
      </c>
      <c r="DV17" s="12">
        <v>31406132</v>
      </c>
      <c r="DW17" s="12" t="s">
        <v>225</v>
      </c>
      <c r="DX17" s="12" t="s">
        <v>248</v>
      </c>
      <c r="DY17" s="12" t="s">
        <v>227</v>
      </c>
      <c r="DZ17" s="37">
        <v>8852033132</v>
      </c>
      <c r="EA17" s="12">
        <v>10</v>
      </c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 t="s">
        <v>844</v>
      </c>
      <c r="GY17" s="12" t="s">
        <v>843</v>
      </c>
      <c r="GZ17" s="12"/>
      <c r="HA17" s="12"/>
      <c r="HB17" s="12" t="s">
        <v>842</v>
      </c>
      <c r="HC17" s="12"/>
      <c r="HD17" s="12" t="s">
        <v>843</v>
      </c>
      <c r="HE17" s="12"/>
      <c r="HF17" s="12" t="s">
        <v>425</v>
      </c>
      <c r="HG17" s="12" t="s">
        <v>725</v>
      </c>
      <c r="HH17" s="12" t="s">
        <v>227</v>
      </c>
      <c r="HI17" s="12">
        <v>2404370091</v>
      </c>
      <c r="HJ17" s="12" t="s">
        <v>250</v>
      </c>
      <c r="HK17" s="12" t="s">
        <v>242</v>
      </c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 t="s">
        <v>256</v>
      </c>
      <c r="IT17" s="12" t="s">
        <v>269</v>
      </c>
      <c r="IU17" s="12" t="s">
        <v>938</v>
      </c>
      <c r="IV17" s="13">
        <v>250000</v>
      </c>
    </row>
    <row r="18" spans="1:256" s="13" customFormat="1" x14ac:dyDescent="0.25">
      <c r="A18" s="12">
        <v>70068</v>
      </c>
      <c r="B18" s="12">
        <v>89</v>
      </c>
      <c r="C18" s="12" t="s">
        <v>1104</v>
      </c>
      <c r="D18" s="12">
        <v>70068</v>
      </c>
      <c r="E18" s="12">
        <v>70068</v>
      </c>
      <c r="F18" s="89">
        <v>0</v>
      </c>
      <c r="G18" s="91" t="s">
        <v>925</v>
      </c>
      <c r="H18" s="12" t="s">
        <v>922</v>
      </c>
      <c r="I18" s="12"/>
      <c r="J18" s="12"/>
      <c r="K18" s="12" t="s">
        <v>784</v>
      </c>
      <c r="L18" s="81"/>
      <c r="M18" s="12" t="s">
        <v>784</v>
      </c>
      <c r="N18" s="12" t="s">
        <v>784</v>
      </c>
      <c r="O18" s="12"/>
      <c r="P18" s="12" t="s">
        <v>213</v>
      </c>
      <c r="Q18" s="12" t="s">
        <v>920</v>
      </c>
      <c r="R18" s="12">
        <v>10078190</v>
      </c>
      <c r="S18" s="12" t="s">
        <v>412</v>
      </c>
      <c r="T18" s="12"/>
      <c r="U18" s="12"/>
      <c r="V18" s="92">
        <v>45292</v>
      </c>
      <c r="W18" s="12"/>
      <c r="X18" s="12"/>
      <c r="Y18" s="12"/>
      <c r="Z18" s="12" t="s">
        <v>913</v>
      </c>
      <c r="AA18" s="12" t="s">
        <v>210</v>
      </c>
      <c r="AB18" s="12">
        <v>1094902118</v>
      </c>
      <c r="AC18" s="12" t="s">
        <v>1108</v>
      </c>
      <c r="AD18" s="12">
        <v>1000000</v>
      </c>
      <c r="AE18" s="12">
        <v>0</v>
      </c>
      <c r="AF18" s="12">
        <v>139000</v>
      </c>
      <c r="AG18" s="12">
        <v>0</v>
      </c>
      <c r="AH18" s="12">
        <v>0</v>
      </c>
      <c r="AI18" s="12">
        <v>1000000</v>
      </c>
      <c r="AJ18" s="12" t="s">
        <v>212</v>
      </c>
      <c r="AK18" s="12" t="s">
        <v>1109</v>
      </c>
      <c r="AL18" s="31">
        <v>0.1</v>
      </c>
      <c r="AM18" s="12">
        <v>0</v>
      </c>
      <c r="AN18" s="32">
        <f t="shared" si="0"/>
        <v>100000</v>
      </c>
      <c r="AO18" s="31">
        <v>0.1</v>
      </c>
      <c r="AP18" s="32">
        <f t="shared" si="5"/>
        <v>13900</v>
      </c>
      <c r="AQ18" s="31">
        <v>1.5699999999999999E-2</v>
      </c>
      <c r="AR18" s="32">
        <f t="shared" si="2"/>
        <v>15699.999999999998</v>
      </c>
      <c r="AS18" s="31">
        <f t="shared" si="3"/>
        <v>8.4300000000000014E-2</v>
      </c>
      <c r="AT18" s="89">
        <f t="shared" si="4"/>
        <v>84300.000000000015</v>
      </c>
      <c r="AU18" s="12">
        <v>0</v>
      </c>
      <c r="AV18" s="12" t="s">
        <v>213</v>
      </c>
      <c r="AW18" s="12" t="s">
        <v>213</v>
      </c>
      <c r="AX18" s="12">
        <v>0</v>
      </c>
      <c r="AY18" s="12" t="s">
        <v>414</v>
      </c>
      <c r="AZ18" s="12" t="s">
        <v>800</v>
      </c>
      <c r="BA18" s="12" t="s">
        <v>215</v>
      </c>
      <c r="BB18" s="12">
        <v>66001</v>
      </c>
      <c r="BC18" s="12" t="s">
        <v>801</v>
      </c>
      <c r="BD18" s="12"/>
      <c r="BE18" s="12"/>
      <c r="BF18" s="12"/>
      <c r="BG18" s="34" t="s">
        <v>1110</v>
      </c>
      <c r="BH18" s="12">
        <v>3016993446</v>
      </c>
      <c r="BI18" s="12">
        <v>3003750721</v>
      </c>
      <c r="BJ18" s="12" t="s">
        <v>800</v>
      </c>
      <c r="BK18" s="12" t="s">
        <v>215</v>
      </c>
      <c r="BL18" s="12" t="s">
        <v>235</v>
      </c>
      <c r="BM18" s="12" t="s">
        <v>236</v>
      </c>
      <c r="BN18" s="35">
        <v>45292</v>
      </c>
      <c r="BO18" s="35">
        <v>46022</v>
      </c>
      <c r="BP18" s="35">
        <v>45292</v>
      </c>
      <c r="BQ18" s="35">
        <v>45292</v>
      </c>
      <c r="BR18" s="12" t="s">
        <v>913</v>
      </c>
      <c r="BS18" s="12" t="s">
        <v>217</v>
      </c>
      <c r="BT18" s="12">
        <v>42126442</v>
      </c>
      <c r="BU18" s="12" t="s">
        <v>1111</v>
      </c>
      <c r="BV18" s="12">
        <v>66001</v>
      </c>
      <c r="BW18" s="12" t="s">
        <v>800</v>
      </c>
      <c r="BX18" s="12" t="s">
        <v>215</v>
      </c>
      <c r="BY18" s="12">
        <v>3003750721</v>
      </c>
      <c r="BZ18" s="12">
        <v>3242981231</v>
      </c>
      <c r="CA18" s="34" t="s">
        <v>1112</v>
      </c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 t="s">
        <v>209</v>
      </c>
      <c r="DI18" s="12">
        <v>30335654</v>
      </c>
      <c r="DJ18" s="12" t="s">
        <v>222</v>
      </c>
      <c r="DK18" s="12" t="s">
        <v>805</v>
      </c>
      <c r="DL18" s="36">
        <v>1</v>
      </c>
      <c r="DM18" s="12" t="s">
        <v>1114</v>
      </c>
      <c r="DN18" s="12"/>
      <c r="DO18" s="12">
        <v>3108223595</v>
      </c>
      <c r="DP18" s="12"/>
      <c r="DQ18" s="34" t="s">
        <v>424</v>
      </c>
      <c r="DR18" s="12" t="s">
        <v>664</v>
      </c>
      <c r="DS18" s="12" t="s">
        <v>215</v>
      </c>
      <c r="DT18" s="12">
        <v>66001</v>
      </c>
      <c r="DU18" s="12" t="s">
        <v>420</v>
      </c>
      <c r="DV18" s="12">
        <v>10133423</v>
      </c>
      <c r="DW18" s="12" t="s">
        <v>225</v>
      </c>
      <c r="DX18" s="12" t="s">
        <v>226</v>
      </c>
      <c r="DY18" s="12" t="s">
        <v>227</v>
      </c>
      <c r="DZ18" s="37">
        <v>18723966261</v>
      </c>
      <c r="EA18" s="12">
        <v>10</v>
      </c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 t="s">
        <v>421</v>
      </c>
      <c r="GX18" s="12" t="s">
        <v>422</v>
      </c>
      <c r="GY18" s="12" t="s">
        <v>432</v>
      </c>
      <c r="GZ18" s="12" t="s">
        <v>423</v>
      </c>
      <c r="HA18" s="12">
        <v>3133770</v>
      </c>
      <c r="HB18" s="12">
        <v>3126151070</v>
      </c>
      <c r="HC18" s="34" t="s">
        <v>431</v>
      </c>
      <c r="HD18" s="12" t="s">
        <v>422</v>
      </c>
      <c r="HE18" s="12" t="s">
        <v>421</v>
      </c>
      <c r="HF18" s="12" t="s">
        <v>425</v>
      </c>
      <c r="HG18" s="12" t="s">
        <v>426</v>
      </c>
      <c r="HH18" s="12" t="s">
        <v>427</v>
      </c>
      <c r="HI18" s="12">
        <v>328000179</v>
      </c>
      <c r="HJ18" s="12" t="s">
        <v>428</v>
      </c>
      <c r="HK18" s="12" t="s">
        <v>242</v>
      </c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 t="s">
        <v>1113</v>
      </c>
      <c r="IT18" s="12"/>
      <c r="IU18" s="12"/>
      <c r="IV18" s="13">
        <v>500000</v>
      </c>
    </row>
    <row r="19" spans="1:256" s="13" customFormat="1" x14ac:dyDescent="0.25">
      <c r="A19" s="12">
        <v>70025</v>
      </c>
      <c r="B19" s="12">
        <v>32</v>
      </c>
      <c r="C19" s="12" t="s">
        <v>918</v>
      </c>
      <c r="D19" s="12">
        <v>70025</v>
      </c>
      <c r="E19" s="12">
        <v>70025</v>
      </c>
      <c r="F19" s="89">
        <v>250000</v>
      </c>
      <c r="G19" s="12" t="s">
        <v>925</v>
      </c>
      <c r="H19" s="12" t="s">
        <v>923</v>
      </c>
      <c r="I19" s="12"/>
      <c r="J19" s="12"/>
      <c r="K19" s="12" t="s">
        <v>784</v>
      </c>
      <c r="L19" s="81"/>
      <c r="M19" s="12" t="s">
        <v>784</v>
      </c>
      <c r="N19" s="12" t="s">
        <v>784</v>
      </c>
      <c r="O19" s="12"/>
      <c r="P19" s="12" t="s">
        <v>230</v>
      </c>
      <c r="Q19" s="12" t="s">
        <v>920</v>
      </c>
      <c r="R19" s="12">
        <v>10078072</v>
      </c>
      <c r="S19" s="12" t="s">
        <v>208</v>
      </c>
      <c r="T19" s="12"/>
      <c r="U19" s="12"/>
      <c r="V19" s="92">
        <v>45292</v>
      </c>
      <c r="W19" s="12"/>
      <c r="X19" s="12"/>
      <c r="Y19" s="12"/>
      <c r="Z19" s="12" t="s">
        <v>913</v>
      </c>
      <c r="AA19" s="12" t="s">
        <v>210</v>
      </c>
      <c r="AB19" s="12">
        <v>1113304333</v>
      </c>
      <c r="AC19" s="12" t="s">
        <v>769</v>
      </c>
      <c r="AD19" s="12">
        <v>900000</v>
      </c>
      <c r="AE19" s="12">
        <v>0</v>
      </c>
      <c r="AF19" s="12">
        <v>158000</v>
      </c>
      <c r="AG19" s="12">
        <v>0</v>
      </c>
      <c r="AH19" s="12">
        <v>0</v>
      </c>
      <c r="AI19" s="12">
        <v>900000</v>
      </c>
      <c r="AJ19" s="12" t="s">
        <v>212</v>
      </c>
      <c r="AK19" s="12">
        <v>13.12</v>
      </c>
      <c r="AL19" s="31">
        <v>0.1</v>
      </c>
      <c r="AM19" s="12">
        <v>0</v>
      </c>
      <c r="AN19" s="32">
        <f t="shared" si="0"/>
        <v>90000</v>
      </c>
      <c r="AO19" s="31">
        <v>0.1</v>
      </c>
      <c r="AP19" s="32">
        <f t="shared" si="5"/>
        <v>15800</v>
      </c>
      <c r="AQ19" s="31">
        <v>1.5699999999999999E-2</v>
      </c>
      <c r="AR19" s="32">
        <f t="shared" si="2"/>
        <v>14129.999999999998</v>
      </c>
      <c r="AS19" s="31">
        <f t="shared" si="3"/>
        <v>8.4300000000000014E-2</v>
      </c>
      <c r="AT19" s="89">
        <f t="shared" si="4"/>
        <v>75870.000000000015</v>
      </c>
      <c r="AU19" s="12">
        <v>0</v>
      </c>
      <c r="AV19" s="12" t="s">
        <v>213</v>
      </c>
      <c r="AW19" s="12" t="s">
        <v>213</v>
      </c>
      <c r="AX19" s="12">
        <v>0</v>
      </c>
      <c r="AY19" s="12" t="s">
        <v>214</v>
      </c>
      <c r="AZ19" s="33" t="s">
        <v>404</v>
      </c>
      <c r="BA19" s="12" t="s">
        <v>215</v>
      </c>
      <c r="BB19" s="12">
        <v>66001</v>
      </c>
      <c r="BC19" s="12" t="s">
        <v>276</v>
      </c>
      <c r="BD19" s="12">
        <v>4</v>
      </c>
      <c r="BE19" s="12">
        <v>0</v>
      </c>
      <c r="BF19" s="12"/>
      <c r="BG19" s="34" t="s">
        <v>770</v>
      </c>
      <c r="BH19" s="12"/>
      <c r="BI19" s="12">
        <v>3175754108</v>
      </c>
      <c r="BJ19" s="12" t="s">
        <v>404</v>
      </c>
      <c r="BK19" s="12" t="s">
        <v>215</v>
      </c>
      <c r="BL19" s="12" t="s">
        <v>235</v>
      </c>
      <c r="BM19" s="12">
        <v>12</v>
      </c>
      <c r="BN19" s="35">
        <v>45092</v>
      </c>
      <c r="BO19" s="35">
        <v>45457</v>
      </c>
      <c r="BP19" s="35">
        <v>45292</v>
      </c>
      <c r="BQ19" s="35">
        <v>45306</v>
      </c>
      <c r="BR19" s="12" t="s">
        <v>913</v>
      </c>
      <c r="BS19" s="12" t="s">
        <v>217</v>
      </c>
      <c r="BT19" s="12">
        <v>29995755</v>
      </c>
      <c r="BU19" s="12" t="s">
        <v>771</v>
      </c>
      <c r="BV19" s="12">
        <v>66001</v>
      </c>
      <c r="BW19" s="33" t="s">
        <v>404</v>
      </c>
      <c r="BX19" s="12" t="s">
        <v>215</v>
      </c>
      <c r="BY19" s="12">
        <v>3008104993</v>
      </c>
      <c r="BZ19" s="12"/>
      <c r="CA19" s="34" t="s">
        <v>772</v>
      </c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 t="s">
        <v>209</v>
      </c>
      <c r="DI19" s="12">
        <v>16211641</v>
      </c>
      <c r="DJ19" s="12" t="s">
        <v>222</v>
      </c>
      <c r="DK19" s="12" t="s">
        <v>949</v>
      </c>
      <c r="DL19" s="36">
        <v>1</v>
      </c>
      <c r="DM19" s="12" t="s">
        <v>1114</v>
      </c>
      <c r="DN19" s="12"/>
      <c r="DO19" s="12">
        <v>3043008716</v>
      </c>
      <c r="DP19" s="12"/>
      <c r="DQ19" s="34" t="s">
        <v>690</v>
      </c>
      <c r="DR19" s="12" t="s">
        <v>291</v>
      </c>
      <c r="DS19" s="12" t="s">
        <v>215</v>
      </c>
      <c r="DT19" s="12">
        <v>66001</v>
      </c>
      <c r="DU19" s="12" t="s">
        <v>405</v>
      </c>
      <c r="DV19" s="12">
        <v>16211641</v>
      </c>
      <c r="DW19" s="12" t="s">
        <v>225</v>
      </c>
      <c r="DX19" s="12" t="s">
        <v>226</v>
      </c>
      <c r="DY19" s="12" t="s">
        <v>227</v>
      </c>
      <c r="DZ19" s="37">
        <v>72875439996</v>
      </c>
      <c r="EA19" s="12">
        <v>21</v>
      </c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>
        <v>900344029</v>
      </c>
      <c r="GX19" s="12" t="s">
        <v>244</v>
      </c>
      <c r="GY19" s="12" t="s">
        <v>284</v>
      </c>
      <c r="GZ19" s="12" t="s">
        <v>245</v>
      </c>
      <c r="HA19" s="12" t="s">
        <v>246</v>
      </c>
      <c r="HB19" s="12">
        <v>3127551168</v>
      </c>
      <c r="HC19" s="34" t="s">
        <v>247</v>
      </c>
      <c r="HD19" s="12" t="s">
        <v>244</v>
      </c>
      <c r="HE19" s="12" t="s">
        <v>243</v>
      </c>
      <c r="HF19" s="12" t="s">
        <v>425</v>
      </c>
      <c r="HG19" s="12" t="s">
        <v>725</v>
      </c>
      <c r="HH19" s="12" t="s">
        <v>249</v>
      </c>
      <c r="HI19" s="12">
        <v>24125168818</v>
      </c>
      <c r="HJ19" s="12" t="s">
        <v>250</v>
      </c>
      <c r="HK19" s="12" t="s">
        <v>242</v>
      </c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 t="s">
        <v>257</v>
      </c>
      <c r="IT19" s="12" t="s">
        <v>269</v>
      </c>
      <c r="IU19" s="12" t="s">
        <v>945</v>
      </c>
      <c r="IV19" s="13">
        <v>250000</v>
      </c>
    </row>
    <row r="20" spans="1:256" s="13" customFormat="1" x14ac:dyDescent="0.25">
      <c r="A20" s="12">
        <v>70052</v>
      </c>
      <c r="B20" s="12">
        <v>67</v>
      </c>
      <c r="C20" s="12" t="s">
        <v>918</v>
      </c>
      <c r="D20" s="12">
        <v>70052</v>
      </c>
      <c r="E20" s="12">
        <v>70052</v>
      </c>
      <c r="F20" s="89">
        <v>0</v>
      </c>
      <c r="G20" s="12">
        <v>0</v>
      </c>
      <c r="H20" s="12" t="s">
        <v>922</v>
      </c>
      <c r="I20" s="12"/>
      <c r="J20" s="12"/>
      <c r="K20" s="12" t="s">
        <v>784</v>
      </c>
      <c r="L20" s="81"/>
      <c r="M20" s="12" t="s">
        <v>784</v>
      </c>
      <c r="N20" s="12"/>
      <c r="O20" s="12"/>
      <c r="P20" s="12" t="s">
        <v>213</v>
      </c>
      <c r="Q20" s="12" t="s">
        <v>920</v>
      </c>
      <c r="R20" s="12">
        <v>10078107</v>
      </c>
      <c r="S20" s="12" t="s">
        <v>429</v>
      </c>
      <c r="T20" s="12"/>
      <c r="U20" s="12"/>
      <c r="V20" s="92">
        <v>45292</v>
      </c>
      <c r="W20" s="12"/>
      <c r="X20" s="12"/>
      <c r="Y20" s="12"/>
      <c r="Z20" s="12" t="s">
        <v>911</v>
      </c>
      <c r="AA20" s="12" t="s">
        <v>623</v>
      </c>
      <c r="AB20" s="38" t="s">
        <v>624</v>
      </c>
      <c r="AC20" s="12" t="s">
        <v>625</v>
      </c>
      <c r="AD20" s="12">
        <v>810731</v>
      </c>
      <c r="AE20" s="12">
        <v>0</v>
      </c>
      <c r="AF20" s="12">
        <v>0</v>
      </c>
      <c r="AG20" s="12">
        <v>0</v>
      </c>
      <c r="AH20" s="12">
        <v>0</v>
      </c>
      <c r="AI20" s="12">
        <v>810731</v>
      </c>
      <c r="AJ20" s="12" t="s">
        <v>212</v>
      </c>
      <c r="AK20" s="12">
        <v>13.12</v>
      </c>
      <c r="AL20" s="31">
        <v>0.1</v>
      </c>
      <c r="AM20" s="12">
        <v>0</v>
      </c>
      <c r="AN20" s="32">
        <f t="shared" si="0"/>
        <v>81073.100000000006</v>
      </c>
      <c r="AO20" s="31">
        <v>0.1</v>
      </c>
      <c r="AP20" s="32">
        <f t="shared" si="5"/>
        <v>0</v>
      </c>
      <c r="AQ20" s="31">
        <v>1.5699999999999999E-2</v>
      </c>
      <c r="AR20" s="32">
        <f t="shared" si="2"/>
        <v>12728.476699999999</v>
      </c>
      <c r="AS20" s="31">
        <f t="shared" si="3"/>
        <v>8.4300000000000014E-2</v>
      </c>
      <c r="AT20" s="89">
        <f t="shared" si="4"/>
        <v>68344.623300000007</v>
      </c>
      <c r="AU20" s="12">
        <v>0</v>
      </c>
      <c r="AV20" s="12" t="s">
        <v>213</v>
      </c>
      <c r="AW20" s="12" t="s">
        <v>213</v>
      </c>
      <c r="AX20" s="12">
        <v>0</v>
      </c>
      <c r="AY20" s="12" t="s">
        <v>214</v>
      </c>
      <c r="AZ20" s="12" t="s">
        <v>626</v>
      </c>
      <c r="BA20" s="12" t="s">
        <v>215</v>
      </c>
      <c r="BB20" s="12">
        <v>66001</v>
      </c>
      <c r="BC20" s="12" t="s">
        <v>620</v>
      </c>
      <c r="BD20" s="12"/>
      <c r="BE20" s="12">
        <v>0</v>
      </c>
      <c r="BF20" s="12"/>
      <c r="BG20" s="34" t="s">
        <v>627</v>
      </c>
      <c r="BH20" s="12"/>
      <c r="BI20" s="12">
        <v>3506987477</v>
      </c>
      <c r="BJ20" s="12" t="s">
        <v>626</v>
      </c>
      <c r="BK20" s="12" t="s">
        <v>215</v>
      </c>
      <c r="BL20" s="12" t="s">
        <v>235</v>
      </c>
      <c r="BM20" s="12">
        <v>6</v>
      </c>
      <c r="BN20" s="35">
        <v>44117</v>
      </c>
      <c r="BO20" s="35">
        <v>45394</v>
      </c>
      <c r="BP20" s="35">
        <v>45292</v>
      </c>
      <c r="BQ20" s="35">
        <v>45304</v>
      </c>
      <c r="BR20" s="12" t="s">
        <v>913</v>
      </c>
      <c r="BS20" s="12" t="s">
        <v>217</v>
      </c>
      <c r="BT20" s="12">
        <v>10033629</v>
      </c>
      <c r="BU20" s="12" t="s">
        <v>628</v>
      </c>
      <c r="BV20" s="12">
        <v>66001</v>
      </c>
      <c r="BW20" s="12" t="s">
        <v>626</v>
      </c>
      <c r="BX20" s="12" t="s">
        <v>215</v>
      </c>
      <c r="BY20" s="12"/>
      <c r="BZ20" s="12">
        <v>3168365098</v>
      </c>
      <c r="CA20" s="34" t="s">
        <v>629</v>
      </c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 t="s">
        <v>209</v>
      </c>
      <c r="DI20" s="12">
        <v>15530194</v>
      </c>
      <c r="DJ20" s="12" t="s">
        <v>222</v>
      </c>
      <c r="DK20" s="12" t="s">
        <v>959</v>
      </c>
      <c r="DL20" s="36">
        <v>1</v>
      </c>
      <c r="DM20" s="12" t="s">
        <v>1114</v>
      </c>
      <c r="DN20" s="12"/>
      <c r="DO20" s="12" t="s">
        <v>676</v>
      </c>
      <c r="DP20" s="12"/>
      <c r="DQ20" s="34" t="s">
        <v>837</v>
      </c>
      <c r="DR20" s="12" t="s">
        <v>291</v>
      </c>
      <c r="DS20" s="12" t="s">
        <v>996</v>
      </c>
      <c r="DT20" s="12">
        <v>66001</v>
      </c>
      <c r="DU20" s="12" t="s">
        <v>675</v>
      </c>
      <c r="DV20" s="12">
        <v>15530194</v>
      </c>
      <c r="DW20" s="12" t="s">
        <v>225</v>
      </c>
      <c r="DX20" s="12" t="s">
        <v>248</v>
      </c>
      <c r="DY20" s="12" t="s">
        <v>227</v>
      </c>
      <c r="DZ20" s="90" t="s">
        <v>677</v>
      </c>
      <c r="EA20" s="12">
        <v>3</v>
      </c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34"/>
      <c r="HD20" s="12"/>
      <c r="HE20" s="12"/>
      <c r="HF20" s="12"/>
      <c r="HG20" s="12"/>
      <c r="HH20" s="12"/>
      <c r="HI20" s="12"/>
      <c r="HJ20" s="12"/>
      <c r="HK20" s="12" t="s">
        <v>928</v>
      </c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 t="s">
        <v>403</v>
      </c>
      <c r="IT20" s="12" t="s">
        <v>269</v>
      </c>
      <c r="IU20" s="12" t="s">
        <v>945</v>
      </c>
      <c r="IV20" s="13">
        <v>120000</v>
      </c>
    </row>
    <row r="21" spans="1:256" s="13" customFormat="1" x14ac:dyDescent="0.25">
      <c r="A21" s="12">
        <v>70056</v>
      </c>
      <c r="B21" s="12">
        <v>74</v>
      </c>
      <c r="C21" s="12" t="s">
        <v>918</v>
      </c>
      <c r="D21" s="12">
        <v>70056</v>
      </c>
      <c r="E21" s="12">
        <v>70056</v>
      </c>
      <c r="F21" s="89">
        <v>0</v>
      </c>
      <c r="G21" s="12">
        <v>0</v>
      </c>
      <c r="H21" s="12" t="s">
        <v>922</v>
      </c>
      <c r="I21" s="12"/>
      <c r="J21" s="12"/>
      <c r="K21" s="12" t="s">
        <v>784</v>
      </c>
      <c r="L21" s="81"/>
      <c r="M21" s="12" t="s">
        <v>784</v>
      </c>
      <c r="N21" s="12"/>
      <c r="O21" s="12"/>
      <c r="P21" s="12" t="s">
        <v>213</v>
      </c>
      <c r="Q21" s="12" t="s">
        <v>920</v>
      </c>
      <c r="R21" s="12">
        <v>10078114</v>
      </c>
      <c r="S21" s="12" t="s">
        <v>429</v>
      </c>
      <c r="T21" s="12"/>
      <c r="U21" s="12"/>
      <c r="V21" s="92">
        <v>45292</v>
      </c>
      <c r="W21" s="12"/>
      <c r="X21" s="12"/>
      <c r="Y21" s="12"/>
      <c r="Z21" s="12" t="s">
        <v>913</v>
      </c>
      <c r="AA21" s="12" t="s">
        <v>210</v>
      </c>
      <c r="AB21" s="12">
        <v>10105165</v>
      </c>
      <c r="AC21" s="12" t="s">
        <v>648</v>
      </c>
      <c r="AD21" s="12">
        <f>1000000-0</f>
        <v>1000000</v>
      </c>
      <c r="AE21" s="12">
        <v>0</v>
      </c>
      <c r="AF21" s="12">
        <v>0</v>
      </c>
      <c r="AG21" s="12">
        <v>0</v>
      </c>
      <c r="AH21" s="12">
        <v>0</v>
      </c>
      <c r="AI21" s="12">
        <v>1000000</v>
      </c>
      <c r="AJ21" s="12" t="s">
        <v>212</v>
      </c>
      <c r="AK21" s="12">
        <v>13.12</v>
      </c>
      <c r="AL21" s="31">
        <v>0.1</v>
      </c>
      <c r="AM21" s="12">
        <v>0</v>
      </c>
      <c r="AN21" s="32">
        <f t="shared" si="0"/>
        <v>100000</v>
      </c>
      <c r="AO21" s="31">
        <v>0.1</v>
      </c>
      <c r="AP21" s="32">
        <f t="shared" si="5"/>
        <v>0</v>
      </c>
      <c r="AQ21" s="31">
        <v>1.5699999999999999E-2</v>
      </c>
      <c r="AR21" s="32">
        <f t="shared" si="2"/>
        <v>15699.999999999998</v>
      </c>
      <c r="AS21" s="31">
        <f t="shared" si="3"/>
        <v>8.4300000000000014E-2</v>
      </c>
      <c r="AT21" s="89">
        <f t="shared" si="4"/>
        <v>84300.000000000015</v>
      </c>
      <c r="AU21" s="12">
        <v>0</v>
      </c>
      <c r="AV21" s="12" t="s">
        <v>213</v>
      </c>
      <c r="AW21" s="12" t="s">
        <v>213</v>
      </c>
      <c r="AX21" s="12">
        <v>0</v>
      </c>
      <c r="AY21" s="12" t="s">
        <v>214</v>
      </c>
      <c r="AZ21" s="12" t="s">
        <v>650</v>
      </c>
      <c r="BA21" s="12" t="s">
        <v>215</v>
      </c>
      <c r="BB21" s="12">
        <v>66001</v>
      </c>
      <c r="BC21" s="12"/>
      <c r="BD21" s="12"/>
      <c r="BE21" s="12">
        <v>0</v>
      </c>
      <c r="BF21" s="12"/>
      <c r="BG21" s="12"/>
      <c r="BH21" s="12"/>
      <c r="BI21" s="12">
        <v>3147898153</v>
      </c>
      <c r="BJ21" s="12" t="s">
        <v>650</v>
      </c>
      <c r="BK21" s="12" t="s">
        <v>215</v>
      </c>
      <c r="BL21" s="12" t="s">
        <v>235</v>
      </c>
      <c r="BM21" s="12">
        <v>12</v>
      </c>
      <c r="BN21" s="35">
        <v>44666</v>
      </c>
      <c r="BO21" s="35">
        <v>45396</v>
      </c>
      <c r="BP21" s="35">
        <v>45292</v>
      </c>
      <c r="BQ21" s="35">
        <v>45306</v>
      </c>
      <c r="BR21" s="12" t="s">
        <v>913</v>
      </c>
      <c r="BS21" s="12" t="s">
        <v>217</v>
      </c>
      <c r="BT21" s="12">
        <v>1088336787</v>
      </c>
      <c r="BU21" s="12" t="s">
        <v>651</v>
      </c>
      <c r="BV21" s="12">
        <v>66001</v>
      </c>
      <c r="BW21" s="12" t="s">
        <v>650</v>
      </c>
      <c r="BX21" s="12" t="s">
        <v>215</v>
      </c>
      <c r="BY21" s="12"/>
      <c r="BZ21" s="12">
        <v>3147898163</v>
      </c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 t="s">
        <v>209</v>
      </c>
      <c r="DI21" s="12">
        <v>10074893</v>
      </c>
      <c r="DJ21" s="12" t="s">
        <v>222</v>
      </c>
      <c r="DK21" s="12" t="s">
        <v>449</v>
      </c>
      <c r="DL21" s="36">
        <v>1</v>
      </c>
      <c r="DM21" s="12" t="s">
        <v>1114</v>
      </c>
      <c r="DN21" s="12"/>
      <c r="DO21" s="12">
        <v>3136099095</v>
      </c>
      <c r="DP21" s="12"/>
      <c r="DQ21" s="34" t="s">
        <v>459</v>
      </c>
      <c r="DR21" s="12" t="s">
        <v>291</v>
      </c>
      <c r="DS21" s="12" t="s">
        <v>215</v>
      </c>
      <c r="DT21" s="12">
        <v>66001</v>
      </c>
      <c r="DU21" s="12" t="s">
        <v>449</v>
      </c>
      <c r="DV21" s="12">
        <v>10074893</v>
      </c>
      <c r="DW21" s="12" t="s">
        <v>225</v>
      </c>
      <c r="DX21" s="12" t="s">
        <v>226</v>
      </c>
      <c r="DY21" s="12" t="s">
        <v>227</v>
      </c>
      <c r="DZ21" s="37">
        <v>85297261105</v>
      </c>
      <c r="EA21" s="12">
        <v>10</v>
      </c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>
        <v>900198786</v>
      </c>
      <c r="GX21" s="12" t="s">
        <v>653</v>
      </c>
      <c r="GY21" s="12" t="s">
        <v>654</v>
      </c>
      <c r="GZ21" s="12" t="s">
        <v>686</v>
      </c>
      <c r="HA21" s="12">
        <v>3113398634</v>
      </c>
      <c r="HB21" s="12">
        <v>3243979812</v>
      </c>
      <c r="HC21" s="34" t="s">
        <v>685</v>
      </c>
      <c r="HD21" s="12" t="s">
        <v>653</v>
      </c>
      <c r="HE21" s="12" t="s">
        <v>652</v>
      </c>
      <c r="HF21" s="12" t="s">
        <v>425</v>
      </c>
      <c r="HG21" s="12" t="s">
        <v>267</v>
      </c>
      <c r="HH21" s="12" t="s">
        <v>227</v>
      </c>
      <c r="HI21" s="12">
        <v>24117806924</v>
      </c>
      <c r="HJ21" s="12" t="s">
        <v>250</v>
      </c>
      <c r="HK21" s="12" t="s">
        <v>53</v>
      </c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 t="s">
        <v>256</v>
      </c>
      <c r="IT21" s="12" t="s">
        <v>269</v>
      </c>
      <c r="IU21" s="12" t="s">
        <v>956</v>
      </c>
      <c r="IV21" s="13">
        <v>250000</v>
      </c>
    </row>
    <row r="22" spans="1:256" s="13" customFormat="1" x14ac:dyDescent="0.25">
      <c r="A22" s="12">
        <v>70058</v>
      </c>
      <c r="B22" s="12">
        <v>76</v>
      </c>
      <c r="C22" s="12" t="s">
        <v>918</v>
      </c>
      <c r="D22" s="12">
        <v>70058</v>
      </c>
      <c r="E22" s="12">
        <v>70058</v>
      </c>
      <c r="F22" s="89">
        <v>200000</v>
      </c>
      <c r="G22" s="12">
        <v>0</v>
      </c>
      <c r="H22" s="12" t="s">
        <v>922</v>
      </c>
      <c r="I22" s="12"/>
      <c r="J22" s="12"/>
      <c r="K22" s="12" t="s">
        <v>784</v>
      </c>
      <c r="L22" s="81"/>
      <c r="M22" s="12" t="s">
        <v>912</v>
      </c>
      <c r="N22" s="12"/>
      <c r="O22" s="12"/>
      <c r="P22" s="12" t="s">
        <v>213</v>
      </c>
      <c r="Q22" s="12" t="s">
        <v>920</v>
      </c>
      <c r="R22" s="12">
        <v>10078116</v>
      </c>
      <c r="S22" s="12" t="s">
        <v>429</v>
      </c>
      <c r="T22" s="12"/>
      <c r="U22" s="12"/>
      <c r="V22" s="92">
        <v>45292</v>
      </c>
      <c r="W22" s="12"/>
      <c r="X22" s="12"/>
      <c r="Y22" s="12"/>
      <c r="Z22" s="12" t="s">
        <v>913</v>
      </c>
      <c r="AA22" s="12" t="s">
        <v>210</v>
      </c>
      <c r="AB22" s="12">
        <v>52083884</v>
      </c>
      <c r="AC22" s="12" t="s">
        <v>883</v>
      </c>
      <c r="AD22" s="12">
        <v>870000</v>
      </c>
      <c r="AE22" s="12">
        <v>0</v>
      </c>
      <c r="AF22" s="12">
        <v>0</v>
      </c>
      <c r="AG22" s="12">
        <v>0</v>
      </c>
      <c r="AH22" s="12">
        <v>0</v>
      </c>
      <c r="AI22" s="12">
        <v>870000</v>
      </c>
      <c r="AJ22" s="12" t="s">
        <v>928</v>
      </c>
      <c r="AK22" s="12">
        <v>13.12</v>
      </c>
      <c r="AL22" s="31">
        <v>0.1</v>
      </c>
      <c r="AM22" s="12">
        <v>0</v>
      </c>
      <c r="AN22" s="32">
        <f t="shared" si="0"/>
        <v>87000</v>
      </c>
      <c r="AO22" s="31">
        <v>0.1</v>
      </c>
      <c r="AP22" s="32">
        <f t="shared" si="5"/>
        <v>0</v>
      </c>
      <c r="AQ22" s="31">
        <v>1.5699999999999999E-2</v>
      </c>
      <c r="AR22" s="32">
        <f t="shared" si="2"/>
        <v>13658.999999999998</v>
      </c>
      <c r="AS22" s="31">
        <f t="shared" si="3"/>
        <v>8.4300000000000014E-2</v>
      </c>
      <c r="AT22" s="89">
        <f t="shared" si="4"/>
        <v>73341.000000000015</v>
      </c>
      <c r="AU22" s="12">
        <v>0</v>
      </c>
      <c r="AV22" s="12" t="s">
        <v>213</v>
      </c>
      <c r="AW22" s="12" t="s">
        <v>213</v>
      </c>
      <c r="AX22" s="12">
        <v>0</v>
      </c>
      <c r="AY22" s="12" t="s">
        <v>214</v>
      </c>
      <c r="AZ22" s="12" t="s">
        <v>887</v>
      </c>
      <c r="BA22" s="12" t="s">
        <v>649</v>
      </c>
      <c r="BB22" s="12">
        <v>66170</v>
      </c>
      <c r="BC22" s="12"/>
      <c r="BD22" s="12"/>
      <c r="BE22" s="12">
        <v>0</v>
      </c>
      <c r="BF22" s="12"/>
      <c r="BG22" s="12"/>
      <c r="BH22" s="12"/>
      <c r="BI22" s="12"/>
      <c r="BJ22" s="12" t="s">
        <v>887</v>
      </c>
      <c r="BK22" s="12" t="s">
        <v>649</v>
      </c>
      <c r="BL22" s="12" t="s">
        <v>235</v>
      </c>
      <c r="BM22" s="12">
        <v>12</v>
      </c>
      <c r="BN22" s="35">
        <v>45137</v>
      </c>
      <c r="BO22" s="35">
        <v>45502</v>
      </c>
      <c r="BP22" s="35">
        <v>45292</v>
      </c>
      <c r="BQ22" s="35">
        <v>45321</v>
      </c>
      <c r="BR22" s="12" t="s">
        <v>913</v>
      </c>
      <c r="BS22" s="12" t="s">
        <v>217</v>
      </c>
      <c r="BT22" s="12">
        <v>29098804</v>
      </c>
      <c r="BU22" s="12" t="s">
        <v>888</v>
      </c>
      <c r="BV22" s="12">
        <v>66170</v>
      </c>
      <c r="BW22" s="12" t="s">
        <v>887</v>
      </c>
      <c r="BX22" s="12" t="s">
        <v>649</v>
      </c>
      <c r="BY22" s="12"/>
      <c r="BZ22" s="12"/>
      <c r="CA22" s="34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 t="s">
        <v>209</v>
      </c>
      <c r="DI22" s="12">
        <v>53178870</v>
      </c>
      <c r="DJ22" s="12" t="s">
        <v>222</v>
      </c>
      <c r="DK22" s="12" t="s">
        <v>691</v>
      </c>
      <c r="DL22" s="36">
        <v>1</v>
      </c>
      <c r="DM22" s="12" t="s">
        <v>1114</v>
      </c>
      <c r="DN22" s="12"/>
      <c r="DO22" s="12" t="s">
        <v>694</v>
      </c>
      <c r="DP22" s="12"/>
      <c r="DQ22" s="34" t="s">
        <v>1137</v>
      </c>
      <c r="DR22" s="12" t="s">
        <v>291</v>
      </c>
      <c r="DS22" s="12" t="s">
        <v>215</v>
      </c>
      <c r="DT22" s="12">
        <v>66001</v>
      </c>
      <c r="DU22" s="12" t="s">
        <v>692</v>
      </c>
      <c r="DV22" s="12">
        <v>53178870</v>
      </c>
      <c r="DW22" s="12" t="s">
        <v>225</v>
      </c>
      <c r="DX22" s="12" t="s">
        <v>226</v>
      </c>
      <c r="DY22" s="12" t="s">
        <v>227</v>
      </c>
      <c r="DZ22" s="90" t="s">
        <v>693</v>
      </c>
      <c r="EA22" s="12">
        <v>10</v>
      </c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 t="s">
        <v>277</v>
      </c>
      <c r="IT22" s="12" t="s">
        <v>269</v>
      </c>
      <c r="IU22" s="12" t="s">
        <v>945</v>
      </c>
      <c r="IV22" s="13">
        <v>200000</v>
      </c>
    </row>
    <row r="23" spans="1:256" s="13" customFormat="1" x14ac:dyDescent="0.25">
      <c r="A23" s="12">
        <v>70078</v>
      </c>
      <c r="B23" s="12">
        <v>102</v>
      </c>
      <c r="C23" s="12" t="s">
        <v>918</v>
      </c>
      <c r="D23" s="12">
        <v>70078</v>
      </c>
      <c r="E23" s="12">
        <v>70078</v>
      </c>
      <c r="F23" s="89">
        <v>300000</v>
      </c>
      <c r="G23" s="12">
        <v>0</v>
      </c>
      <c r="H23" s="12" t="s">
        <v>922</v>
      </c>
      <c r="I23" s="12"/>
      <c r="J23" s="12"/>
      <c r="K23" s="12" t="s">
        <v>784</v>
      </c>
      <c r="L23" s="81"/>
      <c r="M23" s="12" t="s">
        <v>784</v>
      </c>
      <c r="N23" s="12"/>
      <c r="O23" s="12"/>
      <c r="P23" s="12" t="s">
        <v>230</v>
      </c>
      <c r="Q23" s="12" t="s">
        <v>920</v>
      </c>
      <c r="R23" s="12">
        <v>10078141</v>
      </c>
      <c r="S23" s="12" t="s">
        <v>208</v>
      </c>
      <c r="T23" s="12"/>
      <c r="U23" s="12"/>
      <c r="V23" s="92">
        <v>45292</v>
      </c>
      <c r="W23" s="12"/>
      <c r="X23" s="12"/>
      <c r="Y23" s="12"/>
      <c r="Z23" s="12" t="s">
        <v>913</v>
      </c>
      <c r="AA23" s="12" t="s">
        <v>210</v>
      </c>
      <c r="AB23" s="102">
        <v>1053818170</v>
      </c>
      <c r="AC23" s="12" t="s">
        <v>932</v>
      </c>
      <c r="AD23" s="12">
        <v>1100000</v>
      </c>
      <c r="AE23" s="12">
        <v>0</v>
      </c>
      <c r="AF23" s="12">
        <v>0</v>
      </c>
      <c r="AG23" s="12">
        <v>0</v>
      </c>
      <c r="AH23" s="12">
        <v>0</v>
      </c>
      <c r="AI23" s="12">
        <v>1100000</v>
      </c>
      <c r="AJ23" s="12" t="s">
        <v>212</v>
      </c>
      <c r="AK23" s="12">
        <v>13.12</v>
      </c>
      <c r="AL23" s="31">
        <v>0.1</v>
      </c>
      <c r="AM23" s="12">
        <v>0</v>
      </c>
      <c r="AN23" s="32">
        <f t="shared" si="0"/>
        <v>110000</v>
      </c>
      <c r="AO23" s="31">
        <v>0.1</v>
      </c>
      <c r="AP23" s="32">
        <f t="shared" si="5"/>
        <v>0</v>
      </c>
      <c r="AQ23" s="31">
        <v>1.5699999999999999E-2</v>
      </c>
      <c r="AR23" s="32">
        <f t="shared" si="2"/>
        <v>17270</v>
      </c>
      <c r="AS23" s="31">
        <f t="shared" si="3"/>
        <v>8.4300000000000014E-2</v>
      </c>
      <c r="AT23" s="89">
        <f t="shared" si="4"/>
        <v>92730.000000000015</v>
      </c>
      <c r="AU23" s="12">
        <v>0</v>
      </c>
      <c r="AV23" s="12" t="s">
        <v>213</v>
      </c>
      <c r="AW23" s="12" t="s">
        <v>213</v>
      </c>
      <c r="AX23" s="12">
        <v>0</v>
      </c>
      <c r="AY23" s="12" t="s">
        <v>214</v>
      </c>
      <c r="AZ23" s="12" t="s">
        <v>901</v>
      </c>
      <c r="BA23" s="12" t="s">
        <v>215</v>
      </c>
      <c r="BB23" s="12">
        <v>66001</v>
      </c>
      <c r="BC23" s="12"/>
      <c r="BD23" s="12"/>
      <c r="BE23" s="12">
        <v>0</v>
      </c>
      <c r="BF23" s="12"/>
      <c r="BG23" s="34" t="s">
        <v>1119</v>
      </c>
      <c r="BH23" s="12"/>
      <c r="BI23" s="12"/>
      <c r="BJ23" s="12" t="s">
        <v>901</v>
      </c>
      <c r="BK23" s="12" t="s">
        <v>215</v>
      </c>
      <c r="BL23" s="12" t="s">
        <v>235</v>
      </c>
      <c r="BM23" s="12">
        <v>12</v>
      </c>
      <c r="BN23" s="35">
        <v>45108</v>
      </c>
      <c r="BO23" s="35">
        <v>45473</v>
      </c>
      <c r="BP23" s="35">
        <v>45292</v>
      </c>
      <c r="BQ23" s="35">
        <v>45292</v>
      </c>
      <c r="BR23" s="12" t="s">
        <v>913</v>
      </c>
      <c r="BS23" s="12" t="s">
        <v>217</v>
      </c>
      <c r="BT23" s="12">
        <v>1088276017</v>
      </c>
      <c r="BU23" s="12" t="s">
        <v>902</v>
      </c>
      <c r="BV23" s="12">
        <v>66001</v>
      </c>
      <c r="BW23" s="12" t="s">
        <v>901</v>
      </c>
      <c r="BX23" s="12" t="s">
        <v>215</v>
      </c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 t="s">
        <v>221</v>
      </c>
      <c r="DI23" s="12">
        <v>31431244</v>
      </c>
      <c r="DJ23" s="12" t="s">
        <v>222</v>
      </c>
      <c r="DK23" s="12" t="s">
        <v>903</v>
      </c>
      <c r="DL23" s="36">
        <v>1</v>
      </c>
      <c r="DM23" s="12" t="s">
        <v>1114</v>
      </c>
      <c r="DN23" s="12"/>
      <c r="DO23" s="12">
        <v>3185168622</v>
      </c>
      <c r="DP23" s="12"/>
      <c r="DQ23" s="34" t="s">
        <v>904</v>
      </c>
      <c r="DR23" s="12" t="s">
        <v>664</v>
      </c>
      <c r="DS23" s="12" t="s">
        <v>215</v>
      </c>
      <c r="DT23" s="12">
        <v>66001</v>
      </c>
      <c r="DU23" s="12" t="s">
        <v>903</v>
      </c>
      <c r="DV23" s="12">
        <v>31431244</v>
      </c>
      <c r="DW23" s="12" t="s">
        <v>225</v>
      </c>
      <c r="DX23" s="12" t="s">
        <v>226</v>
      </c>
      <c r="DY23" s="12" t="s">
        <v>427</v>
      </c>
      <c r="DZ23" s="37">
        <v>72859861604</v>
      </c>
      <c r="EA23" s="12">
        <v>10</v>
      </c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 t="s">
        <v>933</v>
      </c>
      <c r="IV23" s="13">
        <v>0</v>
      </c>
    </row>
    <row r="24" spans="1:256" s="13" customFormat="1" x14ac:dyDescent="0.25">
      <c r="A24" s="12">
        <v>70082</v>
      </c>
      <c r="B24" s="12">
        <v>105</v>
      </c>
      <c r="C24" s="12" t="s">
        <v>1104</v>
      </c>
      <c r="D24" s="12">
        <v>70082</v>
      </c>
      <c r="E24" s="12">
        <v>70082</v>
      </c>
      <c r="F24" s="89">
        <v>0</v>
      </c>
      <c r="G24" s="12"/>
      <c r="H24" s="12" t="s">
        <v>922</v>
      </c>
      <c r="I24" s="12"/>
      <c r="J24" s="12"/>
      <c r="K24" s="12" t="s">
        <v>784</v>
      </c>
      <c r="L24" s="12" t="s">
        <v>784</v>
      </c>
      <c r="M24" s="12" t="s">
        <v>912</v>
      </c>
      <c r="N24" s="12" t="s">
        <v>213</v>
      </c>
      <c r="O24" s="12"/>
      <c r="P24" s="12"/>
      <c r="Q24" s="12" t="s">
        <v>429</v>
      </c>
      <c r="R24" s="12"/>
      <c r="S24" s="12"/>
      <c r="T24" s="12"/>
      <c r="U24" s="12"/>
      <c r="V24" s="12"/>
      <c r="W24" s="12"/>
      <c r="X24" s="12"/>
      <c r="Y24" s="12"/>
      <c r="Z24" s="12" t="s">
        <v>221</v>
      </c>
      <c r="AA24" s="12" t="s">
        <v>210</v>
      </c>
      <c r="AB24" s="12">
        <v>10131884</v>
      </c>
      <c r="AC24" s="12" t="s">
        <v>999</v>
      </c>
      <c r="AD24" s="12">
        <v>1300000</v>
      </c>
      <c r="AE24" s="12">
        <v>0</v>
      </c>
      <c r="AF24" s="12">
        <v>0</v>
      </c>
      <c r="AG24" s="12"/>
      <c r="AH24" s="12"/>
      <c r="AI24" s="12">
        <v>1300000</v>
      </c>
      <c r="AJ24" s="12" t="s">
        <v>212</v>
      </c>
      <c r="AK24" s="12">
        <v>13.12</v>
      </c>
      <c r="AL24" s="31">
        <v>0.1</v>
      </c>
      <c r="AM24" s="12"/>
      <c r="AN24" s="32">
        <f t="shared" si="0"/>
        <v>130000</v>
      </c>
      <c r="AO24" s="31">
        <v>0.1</v>
      </c>
      <c r="AP24" s="32">
        <f t="shared" si="5"/>
        <v>0</v>
      </c>
      <c r="AQ24" s="31">
        <v>1.5699999999999999E-2</v>
      </c>
      <c r="AR24" s="32">
        <f t="shared" si="2"/>
        <v>20410</v>
      </c>
      <c r="AS24" s="31">
        <f t="shared" si="3"/>
        <v>8.4300000000000014E-2</v>
      </c>
      <c r="AT24" s="89">
        <f t="shared" si="4"/>
        <v>109590.00000000001</v>
      </c>
      <c r="AU24" s="12">
        <v>0</v>
      </c>
      <c r="AV24" s="12" t="s">
        <v>213</v>
      </c>
      <c r="AW24" s="12" t="s">
        <v>213</v>
      </c>
      <c r="AX24" s="12">
        <v>0</v>
      </c>
      <c r="AY24" s="12" t="s">
        <v>214</v>
      </c>
      <c r="AZ24" s="12" t="s">
        <v>1000</v>
      </c>
      <c r="BA24" s="12" t="s">
        <v>215</v>
      </c>
      <c r="BB24" s="12">
        <v>66001</v>
      </c>
      <c r="BC24" s="12"/>
      <c r="BD24" s="12"/>
      <c r="BE24" s="12">
        <v>0</v>
      </c>
      <c r="BF24" s="12"/>
      <c r="BG24" s="34" t="s">
        <v>1001</v>
      </c>
      <c r="BH24" s="12"/>
      <c r="BI24" s="12">
        <v>3006201392</v>
      </c>
      <c r="BJ24" s="12" t="s">
        <v>1000</v>
      </c>
      <c r="BK24" s="12" t="s">
        <v>215</v>
      </c>
      <c r="BL24" s="12" t="s">
        <v>235</v>
      </c>
      <c r="BM24" s="12" t="s">
        <v>236</v>
      </c>
      <c r="BN24" s="35">
        <v>45280</v>
      </c>
      <c r="BO24" s="35">
        <v>46011</v>
      </c>
      <c r="BP24" s="35">
        <v>45292</v>
      </c>
      <c r="BQ24" s="35">
        <v>45311</v>
      </c>
      <c r="BR24" s="12" t="s">
        <v>209</v>
      </c>
      <c r="BS24" s="12" t="s">
        <v>217</v>
      </c>
      <c r="BT24" s="12">
        <v>1088284893</v>
      </c>
      <c r="BU24" s="12" t="s">
        <v>1002</v>
      </c>
      <c r="BV24" s="12">
        <v>66001</v>
      </c>
      <c r="BW24" s="12" t="s">
        <v>1003</v>
      </c>
      <c r="BX24" s="12" t="s">
        <v>649</v>
      </c>
      <c r="BY24" s="12">
        <v>3157143564</v>
      </c>
      <c r="BZ24" s="12"/>
      <c r="CA24" s="34" t="s">
        <v>1004</v>
      </c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 t="s">
        <v>221</v>
      </c>
      <c r="DI24" s="12">
        <v>10074893</v>
      </c>
      <c r="DJ24" s="12" t="s">
        <v>222</v>
      </c>
      <c r="DK24" s="12" t="s">
        <v>449</v>
      </c>
      <c r="DL24" s="36">
        <v>1</v>
      </c>
      <c r="DM24" s="12" t="s">
        <v>1116</v>
      </c>
      <c r="DN24" s="12"/>
      <c r="DO24" s="12">
        <v>3136099095</v>
      </c>
      <c r="DP24" s="12"/>
      <c r="DQ24" s="34" t="s">
        <v>459</v>
      </c>
      <c r="DR24" s="12" t="s">
        <v>291</v>
      </c>
      <c r="DS24" s="12" t="s">
        <v>215</v>
      </c>
      <c r="DT24" s="12">
        <v>66001</v>
      </c>
      <c r="DU24" s="12" t="s">
        <v>449</v>
      </c>
      <c r="DV24" s="12">
        <v>10074893</v>
      </c>
      <c r="DW24" s="12" t="s">
        <v>225</v>
      </c>
      <c r="DX24" s="12" t="s">
        <v>226</v>
      </c>
      <c r="DY24" s="12" t="s">
        <v>227</v>
      </c>
      <c r="DZ24" s="37">
        <v>85297261105</v>
      </c>
      <c r="EA24" s="12">
        <v>10</v>
      </c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 t="s">
        <v>450</v>
      </c>
      <c r="GX24" s="12" t="s">
        <v>451</v>
      </c>
      <c r="GY24" s="12" t="s">
        <v>457</v>
      </c>
      <c r="GZ24" s="12" t="s">
        <v>452</v>
      </c>
      <c r="HA24" s="12">
        <v>3486852</v>
      </c>
      <c r="HB24" s="12">
        <v>3135856563</v>
      </c>
      <c r="HC24" s="34" t="s">
        <v>458</v>
      </c>
      <c r="HD24" s="12" t="s">
        <v>451</v>
      </c>
      <c r="HE24" s="12" t="s">
        <v>450</v>
      </c>
      <c r="HF24" s="12" t="s">
        <v>425</v>
      </c>
      <c r="HG24" s="12" t="s">
        <v>267</v>
      </c>
      <c r="HH24" s="12" t="s">
        <v>249</v>
      </c>
      <c r="HI24" s="12">
        <v>24117983643</v>
      </c>
      <c r="HJ24" s="12" t="s">
        <v>428</v>
      </c>
      <c r="HK24" s="12" t="s">
        <v>53</v>
      </c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 t="s">
        <v>1005</v>
      </c>
      <c r="IT24" s="12" t="s">
        <v>998</v>
      </c>
      <c r="IU24" s="12"/>
      <c r="IV24" s="13">
        <v>400000</v>
      </c>
    </row>
    <row r="25" spans="1:256" s="13" customFormat="1" x14ac:dyDescent="0.25">
      <c r="A25" s="12">
        <v>70084</v>
      </c>
      <c r="B25" s="12">
        <v>107</v>
      </c>
      <c r="C25" s="12" t="s">
        <v>1104</v>
      </c>
      <c r="D25" s="12">
        <v>70084</v>
      </c>
      <c r="E25" s="12">
        <v>70084</v>
      </c>
      <c r="F25" s="89">
        <v>0</v>
      </c>
      <c r="G25" s="12"/>
      <c r="H25" s="12" t="s">
        <v>922</v>
      </c>
      <c r="I25" s="12"/>
      <c r="J25" s="12"/>
      <c r="K25" s="12" t="s">
        <v>784</v>
      </c>
      <c r="L25" s="12" t="s">
        <v>784</v>
      </c>
      <c r="M25" s="12" t="s">
        <v>912</v>
      </c>
      <c r="N25" s="12" t="s">
        <v>213</v>
      </c>
      <c r="O25" s="12"/>
      <c r="P25" s="12"/>
      <c r="Q25" s="12" t="s">
        <v>208</v>
      </c>
      <c r="R25" s="12"/>
      <c r="S25" s="12"/>
      <c r="T25" s="12"/>
      <c r="U25" s="12"/>
      <c r="V25" s="12"/>
      <c r="W25" s="12"/>
      <c r="X25" s="12"/>
      <c r="Y25" s="12"/>
      <c r="Z25" s="12" t="s">
        <v>221</v>
      </c>
      <c r="AA25" s="12" t="s">
        <v>210</v>
      </c>
      <c r="AB25" s="12">
        <v>42153213</v>
      </c>
      <c r="AC25" s="12" t="s">
        <v>1014</v>
      </c>
      <c r="AD25" s="12">
        <v>1100000</v>
      </c>
      <c r="AE25" s="12"/>
      <c r="AF25" s="12"/>
      <c r="AG25" s="12"/>
      <c r="AH25" s="12"/>
      <c r="AI25" s="12">
        <v>1100000</v>
      </c>
      <c r="AJ25" s="12" t="s">
        <v>212</v>
      </c>
      <c r="AK25" s="12">
        <v>13.12</v>
      </c>
      <c r="AL25" s="31">
        <v>0.1</v>
      </c>
      <c r="AM25" s="12"/>
      <c r="AN25" s="32">
        <f t="shared" si="0"/>
        <v>110000</v>
      </c>
      <c r="AO25" s="31">
        <v>0.1</v>
      </c>
      <c r="AP25" s="32">
        <f t="shared" si="5"/>
        <v>0</v>
      </c>
      <c r="AQ25" s="31">
        <v>1.5699999999999999E-2</v>
      </c>
      <c r="AR25" s="32">
        <f t="shared" si="2"/>
        <v>17270</v>
      </c>
      <c r="AS25" s="31">
        <f t="shared" si="3"/>
        <v>8.4300000000000014E-2</v>
      </c>
      <c r="AT25" s="89">
        <f t="shared" si="4"/>
        <v>92730.000000000015</v>
      </c>
      <c r="AU25" s="12">
        <v>0</v>
      </c>
      <c r="AV25" s="12" t="s">
        <v>213</v>
      </c>
      <c r="AW25" s="12" t="s">
        <v>213</v>
      </c>
      <c r="AX25" s="12">
        <v>0</v>
      </c>
      <c r="AY25" s="12" t="s">
        <v>214</v>
      </c>
      <c r="AZ25" s="12" t="s">
        <v>1015</v>
      </c>
      <c r="BA25" s="12" t="s">
        <v>215</v>
      </c>
      <c r="BB25" s="12">
        <v>66001</v>
      </c>
      <c r="BC25" s="12"/>
      <c r="BD25" s="12"/>
      <c r="BE25" s="12">
        <v>0</v>
      </c>
      <c r="BF25" s="12"/>
      <c r="BG25" s="34" t="s">
        <v>1016</v>
      </c>
      <c r="BH25" s="12"/>
      <c r="BI25" s="12">
        <v>3148551251</v>
      </c>
      <c r="BJ25" s="12" t="s">
        <v>1015</v>
      </c>
      <c r="BK25" s="12" t="s">
        <v>215</v>
      </c>
      <c r="BL25" s="12" t="s">
        <v>235</v>
      </c>
      <c r="BM25" s="12" t="s">
        <v>236</v>
      </c>
      <c r="BN25" s="35">
        <v>44737</v>
      </c>
      <c r="BO25" s="35">
        <v>45468</v>
      </c>
      <c r="BP25" s="35">
        <v>45292</v>
      </c>
      <c r="BQ25" s="35">
        <v>45316</v>
      </c>
      <c r="BR25" s="12" t="s">
        <v>209</v>
      </c>
      <c r="BS25" s="12" t="s">
        <v>217</v>
      </c>
      <c r="BT25" s="12">
        <v>42148368</v>
      </c>
      <c r="BU25" s="12" t="s">
        <v>1017</v>
      </c>
      <c r="BV25" s="12">
        <v>66001</v>
      </c>
      <c r="BW25" s="12" t="s">
        <v>1018</v>
      </c>
      <c r="BX25" s="12" t="s">
        <v>215</v>
      </c>
      <c r="BY25" s="12">
        <v>3146623121</v>
      </c>
      <c r="BZ25" s="12"/>
      <c r="CA25" s="34" t="s">
        <v>1019</v>
      </c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 t="s">
        <v>221</v>
      </c>
      <c r="DI25" s="12">
        <v>10061397</v>
      </c>
      <c r="DJ25" s="12" t="s">
        <v>222</v>
      </c>
      <c r="DK25" s="12" t="s">
        <v>307</v>
      </c>
      <c r="DL25" s="36">
        <v>1</v>
      </c>
      <c r="DM25" s="12" t="s">
        <v>1020</v>
      </c>
      <c r="DN25" s="12"/>
      <c r="DO25" s="12">
        <v>3215251190</v>
      </c>
      <c r="DP25" s="12"/>
      <c r="DQ25" s="12" t="s">
        <v>1021</v>
      </c>
      <c r="DR25" s="12" t="s">
        <v>664</v>
      </c>
      <c r="DS25" s="12" t="s">
        <v>215</v>
      </c>
      <c r="DT25" s="12">
        <v>66001</v>
      </c>
      <c r="DU25" s="12" t="s">
        <v>307</v>
      </c>
      <c r="DV25" s="12">
        <v>10061397</v>
      </c>
      <c r="DW25" s="12" t="s">
        <v>225</v>
      </c>
      <c r="DX25" s="12" t="s">
        <v>827</v>
      </c>
      <c r="DY25" s="37" t="s">
        <v>227</v>
      </c>
      <c r="DZ25" s="93">
        <v>116030317440</v>
      </c>
      <c r="EA25" s="12">
        <v>5</v>
      </c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 t="s">
        <v>243</v>
      </c>
      <c r="GX25" s="12" t="s">
        <v>244</v>
      </c>
      <c r="GY25" s="12" t="s">
        <v>284</v>
      </c>
      <c r="GZ25" s="12" t="s">
        <v>245</v>
      </c>
      <c r="HA25" s="12" t="s">
        <v>246</v>
      </c>
      <c r="HB25" s="12">
        <v>3127551168</v>
      </c>
      <c r="HC25" s="34" t="s">
        <v>247</v>
      </c>
      <c r="HD25" s="12" t="s">
        <v>244</v>
      </c>
      <c r="HE25" s="12" t="s">
        <v>243</v>
      </c>
      <c r="HF25" s="12" t="s">
        <v>425</v>
      </c>
      <c r="HG25" s="12" t="s">
        <v>725</v>
      </c>
      <c r="HH25" s="12" t="s">
        <v>249</v>
      </c>
      <c r="HI25" s="12">
        <v>24125168818</v>
      </c>
      <c r="HJ25" s="12" t="s">
        <v>250</v>
      </c>
      <c r="HK25" s="12" t="s">
        <v>53</v>
      </c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 t="s">
        <v>785</v>
      </c>
      <c r="IT25" s="12" t="s">
        <v>269</v>
      </c>
      <c r="IU25" s="12"/>
      <c r="IV25" s="13">
        <v>300000</v>
      </c>
    </row>
    <row r="26" spans="1:256" s="13" customFormat="1" ht="14.25" customHeight="1" x14ac:dyDescent="0.25">
      <c r="A26" s="12">
        <v>70085</v>
      </c>
      <c r="B26" s="12">
        <v>108</v>
      </c>
      <c r="C26" s="12" t="s">
        <v>1104</v>
      </c>
      <c r="D26" s="12">
        <v>70085</v>
      </c>
      <c r="E26" s="12">
        <v>70085</v>
      </c>
      <c r="F26" s="89">
        <v>0</v>
      </c>
      <c r="G26" s="12"/>
      <c r="H26" s="12" t="s">
        <v>922</v>
      </c>
      <c r="I26" s="12" t="s">
        <v>1107</v>
      </c>
      <c r="J26" s="12"/>
      <c r="K26" s="12" t="s">
        <v>784</v>
      </c>
      <c r="L26" s="12" t="s">
        <v>784</v>
      </c>
      <c r="M26" s="12" t="s">
        <v>784</v>
      </c>
      <c r="N26" s="12" t="s">
        <v>213</v>
      </c>
      <c r="O26" s="12"/>
      <c r="P26" s="12"/>
      <c r="Q26" s="12" t="s">
        <v>208</v>
      </c>
      <c r="R26" s="12"/>
      <c r="S26" s="12"/>
      <c r="T26" s="12"/>
      <c r="U26" s="12"/>
      <c r="V26" s="12"/>
      <c r="W26" s="12"/>
      <c r="X26" s="12"/>
      <c r="Y26" s="12"/>
      <c r="Z26" s="12" t="s">
        <v>221</v>
      </c>
      <c r="AA26" s="12" t="s">
        <v>210</v>
      </c>
      <c r="AB26" s="12">
        <v>1113788197</v>
      </c>
      <c r="AC26" s="12" t="s">
        <v>1022</v>
      </c>
      <c r="AD26" s="12">
        <v>900000</v>
      </c>
      <c r="AE26" s="12">
        <v>0</v>
      </c>
      <c r="AF26" s="12"/>
      <c r="AG26" s="12"/>
      <c r="AH26" s="12"/>
      <c r="AI26" s="12">
        <v>900000</v>
      </c>
      <c r="AJ26" s="12" t="s">
        <v>212</v>
      </c>
      <c r="AK26" s="12">
        <v>13.12</v>
      </c>
      <c r="AL26" s="31">
        <v>0.1</v>
      </c>
      <c r="AM26" s="12"/>
      <c r="AN26" s="32">
        <f t="shared" si="0"/>
        <v>90000</v>
      </c>
      <c r="AO26" s="31">
        <v>0.1</v>
      </c>
      <c r="AP26" s="32">
        <f t="shared" si="5"/>
        <v>0</v>
      </c>
      <c r="AQ26" s="31">
        <v>1.5699999999999999E-2</v>
      </c>
      <c r="AR26" s="32">
        <f t="shared" si="2"/>
        <v>14129.999999999998</v>
      </c>
      <c r="AS26" s="31">
        <f t="shared" si="3"/>
        <v>8.4300000000000014E-2</v>
      </c>
      <c r="AT26" s="89">
        <f t="shared" si="4"/>
        <v>75870.000000000015</v>
      </c>
      <c r="AU26" s="12">
        <v>0</v>
      </c>
      <c r="AV26" s="12" t="s">
        <v>213</v>
      </c>
      <c r="AW26" s="12" t="s">
        <v>213</v>
      </c>
      <c r="AX26" s="12">
        <v>0</v>
      </c>
      <c r="AY26" s="12" t="s">
        <v>214</v>
      </c>
      <c r="AZ26" s="12" t="s">
        <v>1023</v>
      </c>
      <c r="BA26" s="12" t="s">
        <v>215</v>
      </c>
      <c r="BB26" s="12">
        <v>66001</v>
      </c>
      <c r="BC26" s="12"/>
      <c r="BD26" s="12"/>
      <c r="BE26" s="12">
        <v>0</v>
      </c>
      <c r="BF26" s="12"/>
      <c r="BG26" s="34" t="s">
        <v>1024</v>
      </c>
      <c r="BH26" s="12"/>
      <c r="BI26" s="12">
        <v>3122781430</v>
      </c>
      <c r="BJ26" s="12" t="s">
        <v>1023</v>
      </c>
      <c r="BK26" s="12" t="s">
        <v>215</v>
      </c>
      <c r="BL26" s="12" t="s">
        <v>235</v>
      </c>
      <c r="BM26" s="12" t="s">
        <v>236</v>
      </c>
      <c r="BN26" s="35">
        <v>45047</v>
      </c>
      <c r="BO26" s="35">
        <v>45413</v>
      </c>
      <c r="BP26" s="35">
        <v>45292</v>
      </c>
      <c r="BQ26" s="35">
        <v>45292</v>
      </c>
      <c r="BR26" s="12" t="s">
        <v>209</v>
      </c>
      <c r="BS26" s="12" t="s">
        <v>217</v>
      </c>
      <c r="BT26" s="12">
        <v>1113788885</v>
      </c>
      <c r="BU26" s="12" t="s">
        <v>1025</v>
      </c>
      <c r="BV26" s="12">
        <v>66001</v>
      </c>
      <c r="BW26" s="12" t="s">
        <v>1026</v>
      </c>
      <c r="BX26" s="12" t="s">
        <v>1027</v>
      </c>
      <c r="BY26" s="12">
        <v>3137320059</v>
      </c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 t="s">
        <v>221</v>
      </c>
      <c r="DI26" s="12">
        <v>24411435</v>
      </c>
      <c r="DJ26" s="12" t="s">
        <v>222</v>
      </c>
      <c r="DK26" s="12" t="s">
        <v>1028</v>
      </c>
      <c r="DL26" s="36">
        <v>1</v>
      </c>
      <c r="DM26" s="12" t="s">
        <v>1114</v>
      </c>
      <c r="DN26" s="12"/>
      <c r="DO26" s="12">
        <v>3136162996</v>
      </c>
      <c r="DP26" s="12"/>
      <c r="DQ26" s="12"/>
      <c r="DR26" s="12" t="s">
        <v>664</v>
      </c>
      <c r="DS26" s="12" t="s">
        <v>215</v>
      </c>
      <c r="DT26" s="12">
        <v>66001</v>
      </c>
      <c r="DU26" s="12" t="s">
        <v>1028</v>
      </c>
      <c r="DV26" s="12">
        <v>24411435</v>
      </c>
      <c r="DW26" s="12" t="s">
        <v>225</v>
      </c>
      <c r="DX26" s="12" t="s">
        <v>226</v>
      </c>
      <c r="DY26" s="12" t="s">
        <v>227</v>
      </c>
      <c r="DZ26" s="90" t="s">
        <v>1029</v>
      </c>
      <c r="EA26" s="12">
        <v>5</v>
      </c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 t="s">
        <v>243</v>
      </c>
      <c r="GX26" s="12" t="s">
        <v>244</v>
      </c>
      <c r="GY26" s="12" t="s">
        <v>284</v>
      </c>
      <c r="GZ26" s="12" t="s">
        <v>245</v>
      </c>
      <c r="HA26" s="12" t="s">
        <v>246</v>
      </c>
      <c r="HB26" s="12">
        <v>3127551168</v>
      </c>
      <c r="HC26" s="34" t="s">
        <v>247</v>
      </c>
      <c r="HD26" s="12" t="s">
        <v>244</v>
      </c>
      <c r="HE26" s="12" t="s">
        <v>243</v>
      </c>
      <c r="HF26" s="12" t="s">
        <v>425</v>
      </c>
      <c r="HG26" s="12" t="s">
        <v>725</v>
      </c>
      <c r="HH26" s="12" t="s">
        <v>249</v>
      </c>
      <c r="HI26" s="12">
        <v>24125168818</v>
      </c>
      <c r="HJ26" s="12" t="s">
        <v>250</v>
      </c>
      <c r="HK26" s="12" t="s">
        <v>53</v>
      </c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 t="s">
        <v>390</v>
      </c>
      <c r="IT26" s="12" t="s">
        <v>269</v>
      </c>
      <c r="IU26" s="12"/>
      <c r="IV26" s="13">
        <v>150000</v>
      </c>
    </row>
    <row r="27" spans="1:256" s="13" customFormat="1" x14ac:dyDescent="0.25">
      <c r="A27" s="12">
        <v>70081</v>
      </c>
      <c r="B27" s="12">
        <v>104</v>
      </c>
      <c r="C27" s="12" t="s">
        <v>1104</v>
      </c>
      <c r="D27" s="12">
        <v>70081</v>
      </c>
      <c r="E27" s="12">
        <v>70081</v>
      </c>
      <c r="F27" s="89">
        <v>0</v>
      </c>
      <c r="G27" s="12"/>
      <c r="H27" s="12" t="s">
        <v>922</v>
      </c>
      <c r="I27" s="12"/>
      <c r="J27" s="12"/>
      <c r="K27" s="12" t="s">
        <v>784</v>
      </c>
      <c r="L27" s="12" t="s">
        <v>784</v>
      </c>
      <c r="M27" s="12" t="s">
        <v>784</v>
      </c>
      <c r="N27" s="12" t="s">
        <v>213</v>
      </c>
      <c r="O27" s="12"/>
      <c r="P27" s="12"/>
      <c r="Q27" s="12" t="s">
        <v>429</v>
      </c>
      <c r="R27" s="12"/>
      <c r="S27" s="12"/>
      <c r="T27" s="12"/>
      <c r="U27" s="12"/>
      <c r="V27" s="12"/>
      <c r="W27" s="12"/>
      <c r="X27" s="12"/>
      <c r="Y27" s="12"/>
      <c r="Z27" s="12" t="s">
        <v>221</v>
      </c>
      <c r="AA27" s="12" t="s">
        <v>210</v>
      </c>
      <c r="AB27" s="12">
        <v>19287106</v>
      </c>
      <c r="AC27" s="12" t="s">
        <v>990</v>
      </c>
      <c r="AD27" s="12">
        <v>850000</v>
      </c>
      <c r="AE27" s="12">
        <v>0</v>
      </c>
      <c r="AF27" s="12">
        <v>0</v>
      </c>
      <c r="AG27" s="12">
        <v>0</v>
      </c>
      <c r="AH27" s="12">
        <v>0</v>
      </c>
      <c r="AI27" s="12">
        <v>850000</v>
      </c>
      <c r="AJ27" s="12" t="s">
        <v>212</v>
      </c>
      <c r="AK27" s="12">
        <v>13.12</v>
      </c>
      <c r="AL27" s="31">
        <v>0.1</v>
      </c>
      <c r="AM27" s="12"/>
      <c r="AN27" s="32">
        <f t="shared" si="0"/>
        <v>85000</v>
      </c>
      <c r="AO27" s="31">
        <v>0.1</v>
      </c>
      <c r="AP27" s="32">
        <f t="shared" si="5"/>
        <v>0</v>
      </c>
      <c r="AQ27" s="31">
        <v>1.5699999999999999E-2</v>
      </c>
      <c r="AR27" s="32">
        <f t="shared" si="2"/>
        <v>13344.999999999998</v>
      </c>
      <c r="AS27" s="31">
        <f t="shared" si="3"/>
        <v>8.4300000000000014E-2</v>
      </c>
      <c r="AT27" s="89">
        <f t="shared" si="4"/>
        <v>71655.000000000015</v>
      </c>
      <c r="AU27" s="12">
        <v>0</v>
      </c>
      <c r="AV27" s="12" t="s">
        <v>213</v>
      </c>
      <c r="AW27" s="12" t="s">
        <v>213</v>
      </c>
      <c r="AX27" s="12">
        <v>0</v>
      </c>
      <c r="AY27" s="12" t="s">
        <v>214</v>
      </c>
      <c r="AZ27" s="12" t="s">
        <v>991</v>
      </c>
      <c r="BA27" s="12" t="s">
        <v>215</v>
      </c>
      <c r="BB27" s="12">
        <v>66001</v>
      </c>
      <c r="BC27" s="12" t="s">
        <v>620</v>
      </c>
      <c r="BD27" s="12"/>
      <c r="BE27" s="12">
        <v>0</v>
      </c>
      <c r="BF27" s="12"/>
      <c r="BG27" s="34" t="s">
        <v>992</v>
      </c>
      <c r="BH27" s="12"/>
      <c r="BI27" s="12">
        <v>3142539688</v>
      </c>
      <c r="BJ27" s="12" t="s">
        <v>991</v>
      </c>
      <c r="BK27" s="12" t="s">
        <v>215</v>
      </c>
      <c r="BL27" s="12" t="s">
        <v>235</v>
      </c>
      <c r="BM27" s="12" t="s">
        <v>236</v>
      </c>
      <c r="BN27" s="35">
        <v>45270</v>
      </c>
      <c r="BO27" s="35">
        <v>46001</v>
      </c>
      <c r="BP27" s="35">
        <v>45292</v>
      </c>
      <c r="BQ27" s="35">
        <v>45301</v>
      </c>
      <c r="BR27" s="12" t="s">
        <v>209</v>
      </c>
      <c r="BS27" s="12" t="s">
        <v>217</v>
      </c>
      <c r="BT27" s="12">
        <v>19330582</v>
      </c>
      <c r="BU27" s="12" t="s">
        <v>993</v>
      </c>
      <c r="BV27" s="12">
        <v>66001</v>
      </c>
      <c r="BW27" s="12" t="s">
        <v>994</v>
      </c>
      <c r="BX27" s="12" t="s">
        <v>215</v>
      </c>
      <c r="BY27" s="12">
        <v>3174240352</v>
      </c>
      <c r="BZ27" s="12"/>
      <c r="CA27" s="34" t="s">
        <v>995</v>
      </c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 t="s">
        <v>221</v>
      </c>
      <c r="DI27" s="12">
        <v>15530194</v>
      </c>
      <c r="DJ27" s="12" t="s">
        <v>222</v>
      </c>
      <c r="DK27" s="12" t="s">
        <v>675</v>
      </c>
      <c r="DL27" s="36">
        <v>1</v>
      </c>
      <c r="DM27" s="12" t="s">
        <v>1115</v>
      </c>
      <c r="DN27" s="12"/>
      <c r="DO27" s="12" t="s">
        <v>676</v>
      </c>
      <c r="DP27" s="12"/>
      <c r="DQ27" s="34" t="s">
        <v>837</v>
      </c>
      <c r="DR27" s="12" t="s">
        <v>291</v>
      </c>
      <c r="DS27" s="12" t="s">
        <v>996</v>
      </c>
      <c r="DT27" s="12">
        <v>66001</v>
      </c>
      <c r="DU27" s="12" t="s">
        <v>675</v>
      </c>
      <c r="DV27" s="12">
        <v>15530194</v>
      </c>
      <c r="DW27" s="12" t="s">
        <v>225</v>
      </c>
      <c r="DX27" s="12" t="s">
        <v>248</v>
      </c>
      <c r="DY27" s="12" t="s">
        <v>227</v>
      </c>
      <c r="DZ27" s="90" t="s">
        <v>677</v>
      </c>
      <c r="EA27" s="12">
        <v>3</v>
      </c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 t="s">
        <v>997</v>
      </c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 t="s">
        <v>785</v>
      </c>
      <c r="IT27" s="12" t="s">
        <v>998</v>
      </c>
      <c r="IU27" s="12"/>
      <c r="IV27" s="13">
        <v>300000</v>
      </c>
    </row>
    <row r="28" spans="1:256" s="13" customFormat="1" ht="17.100000000000001" customHeight="1" x14ac:dyDescent="0.25">
      <c r="A28" s="12">
        <v>70029</v>
      </c>
      <c r="B28" s="12">
        <v>40</v>
      </c>
      <c r="C28" s="12" t="s">
        <v>918</v>
      </c>
      <c r="D28" s="12">
        <v>70029</v>
      </c>
      <c r="E28" s="12">
        <v>70029</v>
      </c>
      <c r="F28" s="89">
        <v>300000</v>
      </c>
      <c r="G28" s="12">
        <v>0</v>
      </c>
      <c r="H28" s="12" t="s">
        <v>922</v>
      </c>
      <c r="I28" s="12"/>
      <c r="J28" s="12"/>
      <c r="K28" s="12" t="s">
        <v>784</v>
      </c>
      <c r="L28" s="12" t="s">
        <v>784</v>
      </c>
      <c r="M28" s="12" t="s">
        <v>784</v>
      </c>
      <c r="N28" s="12" t="s">
        <v>784</v>
      </c>
      <c r="O28" s="12"/>
      <c r="P28" s="12" t="s">
        <v>213</v>
      </c>
      <c r="Q28" s="12" t="s">
        <v>920</v>
      </c>
      <c r="R28" s="12">
        <v>10078080</v>
      </c>
      <c r="S28" s="12" t="s">
        <v>208</v>
      </c>
      <c r="T28" s="12"/>
      <c r="U28" s="12"/>
      <c r="V28" s="92">
        <v>45292</v>
      </c>
      <c r="W28" s="12"/>
      <c r="X28" s="12"/>
      <c r="Y28" s="12"/>
      <c r="Z28" s="12" t="s">
        <v>913</v>
      </c>
      <c r="AA28" s="12" t="s">
        <v>210</v>
      </c>
      <c r="AB28" s="12">
        <v>24411268</v>
      </c>
      <c r="AC28" s="12" t="s">
        <v>442</v>
      </c>
      <c r="AD28" s="12">
        <v>1244320</v>
      </c>
      <c r="AE28" s="12">
        <v>0</v>
      </c>
      <c r="AF28" s="12">
        <v>140000</v>
      </c>
      <c r="AG28" s="12">
        <v>0</v>
      </c>
      <c r="AH28" s="12"/>
      <c r="AI28" s="12">
        <v>1244320</v>
      </c>
      <c r="AJ28" s="12" t="s">
        <v>212</v>
      </c>
      <c r="AK28" s="12">
        <v>13.12</v>
      </c>
      <c r="AL28" s="31">
        <v>0.1</v>
      </c>
      <c r="AM28" s="12">
        <v>0</v>
      </c>
      <c r="AN28" s="32">
        <f t="shared" si="0"/>
        <v>124432</v>
      </c>
      <c r="AO28" s="31">
        <v>0.1</v>
      </c>
      <c r="AP28" s="32">
        <f t="shared" si="5"/>
        <v>14000</v>
      </c>
      <c r="AQ28" s="31">
        <v>1.5699999999999999E-2</v>
      </c>
      <c r="AR28" s="32">
        <f t="shared" si="2"/>
        <v>19535.823999999997</v>
      </c>
      <c r="AS28" s="31">
        <f t="shared" si="3"/>
        <v>8.4300000000000014E-2</v>
      </c>
      <c r="AT28" s="89">
        <f t="shared" si="4"/>
        <v>104896.17600000002</v>
      </c>
      <c r="AU28" s="12">
        <v>0</v>
      </c>
      <c r="AV28" s="12" t="s">
        <v>213</v>
      </c>
      <c r="AW28" s="12" t="s">
        <v>213</v>
      </c>
      <c r="AX28" s="12">
        <v>0</v>
      </c>
      <c r="AY28" s="12" t="s">
        <v>214</v>
      </c>
      <c r="AZ28" s="33" t="s">
        <v>441</v>
      </c>
      <c r="BA28" s="12" t="s">
        <v>215</v>
      </c>
      <c r="BB28" s="12">
        <v>66001</v>
      </c>
      <c r="BC28" s="12" t="s">
        <v>416</v>
      </c>
      <c r="BD28" s="12"/>
      <c r="BE28" s="12">
        <v>0</v>
      </c>
      <c r="BF28" s="12"/>
      <c r="BG28" s="34" t="s">
        <v>823</v>
      </c>
      <c r="BH28" s="12"/>
      <c r="BI28" s="12">
        <v>3146419044</v>
      </c>
      <c r="BJ28" s="33" t="s">
        <v>441</v>
      </c>
      <c r="BK28" s="12" t="s">
        <v>215</v>
      </c>
      <c r="BL28" s="12" t="s">
        <v>235</v>
      </c>
      <c r="BM28" s="12">
        <v>12</v>
      </c>
      <c r="BN28" s="35">
        <v>44910</v>
      </c>
      <c r="BO28" s="35">
        <v>45640</v>
      </c>
      <c r="BP28" s="35">
        <v>45292</v>
      </c>
      <c r="BQ28" s="35">
        <v>45306</v>
      </c>
      <c r="BR28" s="12" t="s">
        <v>913</v>
      </c>
      <c r="BS28" s="12" t="s">
        <v>217</v>
      </c>
      <c r="BT28" s="12">
        <v>1088271210</v>
      </c>
      <c r="BU28" s="12" t="s">
        <v>443</v>
      </c>
      <c r="BV28" s="12">
        <v>66001</v>
      </c>
      <c r="BW28" s="33" t="s">
        <v>441</v>
      </c>
      <c r="BX28" s="12" t="s">
        <v>215</v>
      </c>
      <c r="BY28" s="12">
        <v>3233445641</v>
      </c>
      <c r="BZ28" s="12"/>
      <c r="CA28" s="34" t="s">
        <v>444</v>
      </c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 t="s">
        <v>209</v>
      </c>
      <c r="DI28" s="12">
        <v>24362075</v>
      </c>
      <c r="DJ28" s="12" t="s">
        <v>222</v>
      </c>
      <c r="DK28" s="12" t="s">
        <v>445</v>
      </c>
      <c r="DL28" s="36">
        <v>1</v>
      </c>
      <c r="DM28" s="12" t="s">
        <v>1093</v>
      </c>
      <c r="DN28" s="12"/>
      <c r="DO28" s="12">
        <v>3148900033</v>
      </c>
      <c r="DP28" s="12"/>
      <c r="DQ28" s="34" t="s">
        <v>448</v>
      </c>
      <c r="DR28" s="12" t="s">
        <v>291</v>
      </c>
      <c r="DS28" s="12" t="s">
        <v>1076</v>
      </c>
      <c r="DT28" s="12">
        <v>66001</v>
      </c>
      <c r="DU28" s="12" t="s">
        <v>445</v>
      </c>
      <c r="DV28" s="12">
        <v>24362075</v>
      </c>
      <c r="DW28" s="12" t="s">
        <v>225</v>
      </c>
      <c r="DX28" s="12" t="s">
        <v>226</v>
      </c>
      <c r="DY28" s="12" t="s">
        <v>227</v>
      </c>
      <c r="DZ28" s="90" t="s">
        <v>446</v>
      </c>
      <c r="EA28" s="12">
        <v>25</v>
      </c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>
        <v>900119401</v>
      </c>
      <c r="GX28" s="12" t="s">
        <v>422</v>
      </c>
      <c r="GY28" s="12" t="s">
        <v>432</v>
      </c>
      <c r="GZ28" s="12" t="s">
        <v>423</v>
      </c>
      <c r="HA28" s="12">
        <v>3133770</v>
      </c>
      <c r="HB28" s="12">
        <v>3126151070</v>
      </c>
      <c r="HC28" s="34" t="s">
        <v>431</v>
      </c>
      <c r="HD28" s="12" t="s">
        <v>422</v>
      </c>
      <c r="HE28" s="12" t="s">
        <v>421</v>
      </c>
      <c r="HF28" s="12" t="s">
        <v>425</v>
      </c>
      <c r="HG28" s="12" t="s">
        <v>426</v>
      </c>
      <c r="HH28" s="12" t="s">
        <v>427</v>
      </c>
      <c r="HI28" s="12">
        <v>328000179</v>
      </c>
      <c r="HJ28" s="12" t="s">
        <v>428</v>
      </c>
      <c r="HK28" s="12" t="s">
        <v>242</v>
      </c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 t="s">
        <v>447</v>
      </c>
      <c r="IT28" s="12" t="s">
        <v>269</v>
      </c>
      <c r="IU28" s="12" t="s">
        <v>930</v>
      </c>
      <c r="IV28" s="13">
        <v>300000</v>
      </c>
    </row>
    <row r="29" spans="1:256" s="13" customFormat="1" ht="19.5" customHeight="1" x14ac:dyDescent="0.25">
      <c r="A29" s="12">
        <v>70027</v>
      </c>
      <c r="B29" s="12">
        <v>35</v>
      </c>
      <c r="C29" s="12" t="s">
        <v>918</v>
      </c>
      <c r="D29" s="12">
        <v>70027</v>
      </c>
      <c r="E29" s="12">
        <v>70027</v>
      </c>
      <c r="F29" s="89">
        <v>0</v>
      </c>
      <c r="G29" s="12" t="s">
        <v>236</v>
      </c>
      <c r="H29" s="12" t="s">
        <v>922</v>
      </c>
      <c r="I29" s="12"/>
      <c r="J29" s="12"/>
      <c r="K29" s="12" t="s">
        <v>784</v>
      </c>
      <c r="L29" s="12" t="s">
        <v>784</v>
      </c>
      <c r="M29" s="12" t="s">
        <v>1139</v>
      </c>
      <c r="N29" s="12" t="s">
        <v>784</v>
      </c>
      <c r="O29" s="12"/>
      <c r="P29" s="12" t="s">
        <v>230</v>
      </c>
      <c r="Q29" s="12" t="s">
        <v>920</v>
      </c>
      <c r="R29" s="12">
        <v>10078075</v>
      </c>
      <c r="S29" s="12" t="s">
        <v>412</v>
      </c>
      <c r="T29" s="12"/>
      <c r="U29" s="12"/>
      <c r="V29" s="92">
        <v>45292</v>
      </c>
      <c r="W29" s="12"/>
      <c r="X29" s="12"/>
      <c r="Y29" s="12"/>
      <c r="Z29" s="12" t="s">
        <v>913</v>
      </c>
      <c r="AA29" s="12" t="s">
        <v>210</v>
      </c>
      <c r="AB29" s="12">
        <v>9773937</v>
      </c>
      <c r="AC29" s="12" t="s">
        <v>413</v>
      </c>
      <c r="AD29" s="12">
        <v>894000</v>
      </c>
      <c r="AE29" s="12">
        <v>0</v>
      </c>
      <c r="AF29" s="12">
        <v>175000</v>
      </c>
      <c r="AG29" s="12">
        <v>0</v>
      </c>
      <c r="AH29" s="12">
        <v>0</v>
      </c>
      <c r="AI29" s="12">
        <v>894000</v>
      </c>
      <c r="AJ29" s="12" t="s">
        <v>212</v>
      </c>
      <c r="AK29" s="12">
        <v>13.12</v>
      </c>
      <c r="AL29" s="31">
        <v>0.1</v>
      </c>
      <c r="AM29" s="12">
        <v>0</v>
      </c>
      <c r="AN29" s="32">
        <f t="shared" si="0"/>
        <v>89400</v>
      </c>
      <c r="AO29" s="31">
        <v>0.1</v>
      </c>
      <c r="AP29" s="32">
        <f t="shared" si="5"/>
        <v>17500</v>
      </c>
      <c r="AQ29" s="31">
        <v>1.5699999999999999E-2</v>
      </c>
      <c r="AR29" s="32">
        <f t="shared" si="2"/>
        <v>14035.8</v>
      </c>
      <c r="AS29" s="31">
        <f t="shared" si="3"/>
        <v>8.4300000000000014E-2</v>
      </c>
      <c r="AT29" s="89">
        <f t="shared" si="4"/>
        <v>75364.200000000012</v>
      </c>
      <c r="AU29" s="12">
        <v>0</v>
      </c>
      <c r="AV29" s="12" t="s">
        <v>213</v>
      </c>
      <c r="AW29" s="12" t="s">
        <v>213</v>
      </c>
      <c r="AX29" s="12">
        <v>0</v>
      </c>
      <c r="AY29" s="12" t="s">
        <v>414</v>
      </c>
      <c r="AZ29" s="33" t="s">
        <v>415</v>
      </c>
      <c r="BA29" s="12" t="s">
        <v>215</v>
      </c>
      <c r="BB29" s="12">
        <v>66001</v>
      </c>
      <c r="BC29" s="12" t="s">
        <v>416</v>
      </c>
      <c r="BD29" s="12"/>
      <c r="BE29" s="12">
        <v>0</v>
      </c>
      <c r="BF29" s="12"/>
      <c r="BG29" s="34" t="s">
        <v>419</v>
      </c>
      <c r="BH29" s="12"/>
      <c r="BI29" s="12">
        <v>3117992140</v>
      </c>
      <c r="BJ29" s="33" t="s">
        <v>415</v>
      </c>
      <c r="BK29" s="12" t="s">
        <v>215</v>
      </c>
      <c r="BL29" s="12" t="s">
        <v>235</v>
      </c>
      <c r="BM29" s="12">
        <v>12</v>
      </c>
      <c r="BN29" s="35">
        <v>42195</v>
      </c>
      <c r="BO29" s="35">
        <v>45482</v>
      </c>
      <c r="BP29" s="35">
        <v>45292</v>
      </c>
      <c r="BQ29" s="35">
        <v>45301</v>
      </c>
      <c r="BR29" s="12" t="s">
        <v>913</v>
      </c>
      <c r="BS29" s="12" t="s">
        <v>217</v>
      </c>
      <c r="BT29" s="12">
        <v>41894528</v>
      </c>
      <c r="BU29" s="12" t="s">
        <v>417</v>
      </c>
      <c r="BV29" s="12">
        <v>66001</v>
      </c>
      <c r="BW29" s="33" t="s">
        <v>415</v>
      </c>
      <c r="BX29" s="12" t="s">
        <v>215</v>
      </c>
      <c r="BY29" s="12">
        <v>3012023667</v>
      </c>
      <c r="BZ29" s="12">
        <v>7340726</v>
      </c>
      <c r="CA29" s="34" t="s">
        <v>419</v>
      </c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 t="s">
        <v>209</v>
      </c>
      <c r="DI29" s="12">
        <v>30335654</v>
      </c>
      <c r="DJ29" s="12" t="s">
        <v>222</v>
      </c>
      <c r="DK29" s="12" t="s">
        <v>418</v>
      </c>
      <c r="DL29" s="36">
        <v>1</v>
      </c>
      <c r="DM29" s="12" t="s">
        <v>1092</v>
      </c>
      <c r="DN29" s="12"/>
      <c r="DO29" s="12">
        <v>3108223595</v>
      </c>
      <c r="DP29" s="12"/>
      <c r="DQ29" s="34" t="s">
        <v>424</v>
      </c>
      <c r="DR29" s="12" t="s">
        <v>291</v>
      </c>
      <c r="DS29" s="12" t="s">
        <v>215</v>
      </c>
      <c r="DT29" s="12">
        <v>66001</v>
      </c>
      <c r="DU29" s="12" t="s">
        <v>420</v>
      </c>
      <c r="DV29" s="12">
        <v>10133423</v>
      </c>
      <c r="DW29" s="12" t="s">
        <v>225</v>
      </c>
      <c r="DX29" s="12" t="s">
        <v>226</v>
      </c>
      <c r="DY29" s="12" t="s">
        <v>227</v>
      </c>
      <c r="DZ29" s="37">
        <v>18723966261</v>
      </c>
      <c r="EA29" s="12">
        <v>15</v>
      </c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>
        <v>900119401</v>
      </c>
      <c r="GX29" s="12" t="s">
        <v>422</v>
      </c>
      <c r="GY29" s="12" t="s">
        <v>432</v>
      </c>
      <c r="GZ29" s="12" t="s">
        <v>423</v>
      </c>
      <c r="HA29" s="12">
        <v>3133770</v>
      </c>
      <c r="HB29" s="12">
        <v>3126151070</v>
      </c>
      <c r="HC29" s="34" t="s">
        <v>431</v>
      </c>
      <c r="HD29" s="12" t="s">
        <v>422</v>
      </c>
      <c r="HE29" s="12" t="s">
        <v>421</v>
      </c>
      <c r="HF29" s="12" t="s">
        <v>425</v>
      </c>
      <c r="HG29" s="12" t="s">
        <v>426</v>
      </c>
      <c r="HH29" s="12" t="s">
        <v>427</v>
      </c>
      <c r="HI29" s="12">
        <v>328000179</v>
      </c>
      <c r="HJ29" s="12" t="s">
        <v>428</v>
      </c>
      <c r="HK29" s="12" t="s">
        <v>242</v>
      </c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 t="s">
        <v>359</v>
      </c>
      <c r="IT29" s="12" t="s">
        <v>269</v>
      </c>
      <c r="IU29" s="12" t="s">
        <v>945</v>
      </c>
      <c r="IV29" s="13">
        <v>0</v>
      </c>
    </row>
    <row r="30" spans="1:256" s="13" customFormat="1" ht="17.100000000000001" customHeight="1" x14ac:dyDescent="0.25">
      <c r="A30" s="12">
        <v>70083</v>
      </c>
      <c r="B30" s="12">
        <v>106</v>
      </c>
      <c r="C30" s="12" t="s">
        <v>1104</v>
      </c>
      <c r="D30" s="12">
        <v>70083</v>
      </c>
      <c r="E30" s="12">
        <v>70083</v>
      </c>
      <c r="F30" s="89">
        <v>0</v>
      </c>
      <c r="G30" s="12"/>
      <c r="H30" s="12" t="s">
        <v>922</v>
      </c>
      <c r="I30" s="12"/>
      <c r="J30" s="12"/>
      <c r="K30" s="12" t="s">
        <v>784</v>
      </c>
      <c r="L30" s="12" t="s">
        <v>784</v>
      </c>
      <c r="M30" s="12" t="s">
        <v>784</v>
      </c>
      <c r="N30" s="12" t="s">
        <v>784</v>
      </c>
      <c r="O30" s="12"/>
      <c r="P30" s="12"/>
      <c r="Q30" s="12" t="s">
        <v>208</v>
      </c>
      <c r="R30" s="12"/>
      <c r="S30" s="12"/>
      <c r="T30" s="12"/>
      <c r="U30" s="12"/>
      <c r="V30" s="12"/>
      <c r="W30" s="12"/>
      <c r="X30" s="12"/>
      <c r="Y30" s="12"/>
      <c r="Z30" s="12" t="s">
        <v>221</v>
      </c>
      <c r="AA30" s="12" t="s">
        <v>210</v>
      </c>
      <c r="AB30" s="12">
        <v>30399566</v>
      </c>
      <c r="AC30" s="12" t="s">
        <v>1006</v>
      </c>
      <c r="AD30" s="12">
        <v>800000</v>
      </c>
      <c r="AE30" s="12"/>
      <c r="AF30" s="12"/>
      <c r="AG30" s="12"/>
      <c r="AH30" s="12"/>
      <c r="AI30" s="12">
        <v>800000</v>
      </c>
      <c r="AJ30" s="12" t="s">
        <v>212</v>
      </c>
      <c r="AK30" s="12">
        <v>13.12</v>
      </c>
      <c r="AL30" s="31">
        <v>0.1</v>
      </c>
      <c r="AM30" s="12"/>
      <c r="AN30" s="32">
        <f t="shared" si="0"/>
        <v>80000</v>
      </c>
      <c r="AO30" s="31">
        <v>0.1</v>
      </c>
      <c r="AP30" s="32">
        <f t="shared" si="5"/>
        <v>0</v>
      </c>
      <c r="AQ30" s="31">
        <v>1.5699999999999999E-2</v>
      </c>
      <c r="AR30" s="32">
        <f t="shared" si="2"/>
        <v>12559.999999999998</v>
      </c>
      <c r="AS30" s="31">
        <f t="shared" si="3"/>
        <v>8.4300000000000014E-2</v>
      </c>
      <c r="AT30" s="89">
        <f t="shared" si="4"/>
        <v>67440.000000000015</v>
      </c>
      <c r="AU30" s="12">
        <v>0</v>
      </c>
      <c r="AV30" s="12" t="s">
        <v>213</v>
      </c>
      <c r="AW30" s="12" t="s">
        <v>213</v>
      </c>
      <c r="AX30" s="12">
        <v>0</v>
      </c>
      <c r="AY30" s="12" t="s">
        <v>214</v>
      </c>
      <c r="AZ30" s="12" t="s">
        <v>1007</v>
      </c>
      <c r="BA30" s="12" t="s">
        <v>215</v>
      </c>
      <c r="BB30" s="12">
        <v>66001</v>
      </c>
      <c r="BC30" s="12"/>
      <c r="BD30" s="12"/>
      <c r="BE30" s="12">
        <v>0</v>
      </c>
      <c r="BF30" s="12"/>
      <c r="BG30" s="34" t="s">
        <v>1008</v>
      </c>
      <c r="BH30" s="12"/>
      <c r="BI30" s="12">
        <v>3188337380</v>
      </c>
      <c r="BJ30" s="12" t="s">
        <v>1007</v>
      </c>
      <c r="BK30" s="12" t="s">
        <v>215</v>
      </c>
      <c r="BL30" s="12" t="s">
        <v>235</v>
      </c>
      <c r="BM30" s="12" t="s">
        <v>218</v>
      </c>
      <c r="BN30" s="35">
        <v>45078</v>
      </c>
      <c r="BO30" s="35">
        <v>45444</v>
      </c>
      <c r="BP30" s="35">
        <v>45292</v>
      </c>
      <c r="BQ30" s="35">
        <v>45292</v>
      </c>
      <c r="BR30" s="12" t="s">
        <v>209</v>
      </c>
      <c r="BS30" s="12" t="s">
        <v>217</v>
      </c>
      <c r="BT30" s="12">
        <v>19397980</v>
      </c>
      <c r="BU30" s="12" t="s">
        <v>1009</v>
      </c>
      <c r="BV30" s="12">
        <v>66001</v>
      </c>
      <c r="BW30" s="12" t="s">
        <v>1010</v>
      </c>
      <c r="BX30" s="12" t="s">
        <v>215</v>
      </c>
      <c r="BY30" s="12">
        <v>3155338866</v>
      </c>
      <c r="BZ30" s="12"/>
      <c r="CA30" s="34" t="s">
        <v>1008</v>
      </c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 t="s">
        <v>221</v>
      </c>
      <c r="DI30" s="12">
        <v>42052326</v>
      </c>
      <c r="DJ30" s="12" t="s">
        <v>222</v>
      </c>
      <c r="DK30" s="12" t="s">
        <v>1011</v>
      </c>
      <c r="DL30" s="36">
        <v>1</v>
      </c>
      <c r="DM30" s="12" t="s">
        <v>1114</v>
      </c>
      <c r="DN30" s="12"/>
      <c r="DO30" s="12">
        <v>3156588628</v>
      </c>
      <c r="DP30" s="12"/>
      <c r="DQ30" s="34" t="s">
        <v>1012</v>
      </c>
      <c r="DR30" s="12" t="s">
        <v>291</v>
      </c>
      <c r="DS30" s="12" t="s">
        <v>215</v>
      </c>
      <c r="DT30" s="12">
        <v>66001</v>
      </c>
      <c r="DU30" s="12" t="s">
        <v>1011</v>
      </c>
      <c r="DV30" s="12">
        <v>42052326</v>
      </c>
      <c r="DW30" s="12" t="s">
        <v>225</v>
      </c>
      <c r="DX30" s="12" t="s">
        <v>226</v>
      </c>
      <c r="DY30" s="12" t="s">
        <v>227</v>
      </c>
      <c r="DZ30" s="90" t="s">
        <v>1013</v>
      </c>
      <c r="EA30" s="12">
        <v>10</v>
      </c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 t="s">
        <v>243</v>
      </c>
      <c r="GX30" s="12" t="s">
        <v>244</v>
      </c>
      <c r="GY30" s="12" t="s">
        <v>284</v>
      </c>
      <c r="GZ30" s="12" t="s">
        <v>245</v>
      </c>
      <c r="HA30" s="12" t="s">
        <v>246</v>
      </c>
      <c r="HB30" s="12">
        <v>3127551168</v>
      </c>
      <c r="HC30" s="34" t="s">
        <v>247</v>
      </c>
      <c r="HD30" s="12" t="s">
        <v>244</v>
      </c>
      <c r="HE30" s="12" t="s">
        <v>243</v>
      </c>
      <c r="HF30" s="12" t="s">
        <v>425</v>
      </c>
      <c r="HG30" s="12" t="s">
        <v>725</v>
      </c>
      <c r="HH30" s="12" t="s">
        <v>249</v>
      </c>
      <c r="HI30" s="12">
        <v>24125168818</v>
      </c>
      <c r="HJ30" s="12" t="s">
        <v>250</v>
      </c>
      <c r="HK30" s="12" t="s">
        <v>242</v>
      </c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 t="s">
        <v>256</v>
      </c>
      <c r="IT30" s="12" t="s">
        <v>269</v>
      </c>
      <c r="IU30" s="12"/>
      <c r="IV30" s="13">
        <v>250000</v>
      </c>
    </row>
    <row r="31" spans="1:256" s="13" customFormat="1" x14ac:dyDescent="0.25">
      <c r="A31" s="12">
        <v>70090</v>
      </c>
      <c r="B31" s="12">
        <v>113</v>
      </c>
      <c r="C31" s="12" t="s">
        <v>1104</v>
      </c>
      <c r="D31" s="12">
        <v>70090</v>
      </c>
      <c r="E31" s="12">
        <v>70090</v>
      </c>
      <c r="F31" s="89">
        <v>0</v>
      </c>
      <c r="G31" s="12"/>
      <c r="H31" s="12" t="s">
        <v>922</v>
      </c>
      <c r="I31" s="12"/>
      <c r="J31" s="12"/>
      <c r="K31" s="12" t="s">
        <v>784</v>
      </c>
      <c r="L31" s="12" t="s">
        <v>784</v>
      </c>
      <c r="M31" s="12" t="s">
        <v>784</v>
      </c>
      <c r="N31" s="12" t="s">
        <v>784</v>
      </c>
      <c r="O31" s="12"/>
      <c r="P31" s="12"/>
      <c r="Q31" s="12" t="s">
        <v>208</v>
      </c>
      <c r="R31" s="12"/>
      <c r="S31" s="12"/>
      <c r="T31" s="12"/>
      <c r="U31" s="12"/>
      <c r="V31" s="12"/>
      <c r="W31" s="12"/>
      <c r="X31" s="12"/>
      <c r="Y31" s="12"/>
      <c r="Z31" s="12" t="s">
        <v>221</v>
      </c>
      <c r="AA31" s="12" t="s">
        <v>210</v>
      </c>
      <c r="AB31" s="12">
        <v>1088289915</v>
      </c>
      <c r="AC31" s="12" t="s">
        <v>1064</v>
      </c>
      <c r="AD31" s="12">
        <v>800000</v>
      </c>
      <c r="AE31" s="12">
        <v>0</v>
      </c>
      <c r="AF31" s="12"/>
      <c r="AG31" s="12"/>
      <c r="AH31" s="12"/>
      <c r="AI31" s="12">
        <v>800000</v>
      </c>
      <c r="AJ31" s="12" t="s">
        <v>212</v>
      </c>
      <c r="AK31" s="12">
        <v>13.12</v>
      </c>
      <c r="AL31" s="31">
        <v>0.1</v>
      </c>
      <c r="AM31" s="12"/>
      <c r="AN31" s="32">
        <f t="shared" si="0"/>
        <v>80000</v>
      </c>
      <c r="AO31" s="31">
        <v>0.1</v>
      </c>
      <c r="AP31" s="32">
        <f t="shared" si="5"/>
        <v>0</v>
      </c>
      <c r="AQ31" s="31">
        <v>1.5699999999999999E-2</v>
      </c>
      <c r="AR31" s="32">
        <f t="shared" si="2"/>
        <v>12559.999999999998</v>
      </c>
      <c r="AS31" s="31">
        <f t="shared" si="3"/>
        <v>8.4300000000000014E-2</v>
      </c>
      <c r="AT31" s="89">
        <f t="shared" si="4"/>
        <v>67440.000000000015</v>
      </c>
      <c r="AU31" s="12">
        <v>0</v>
      </c>
      <c r="AV31" s="12" t="s">
        <v>213</v>
      </c>
      <c r="AW31" s="12" t="s">
        <v>213</v>
      </c>
      <c r="AX31" s="12">
        <v>0</v>
      </c>
      <c r="AY31" s="12" t="s">
        <v>214</v>
      </c>
      <c r="AZ31" s="12" t="s">
        <v>1065</v>
      </c>
      <c r="BA31" s="12" t="s">
        <v>215</v>
      </c>
      <c r="BB31" s="12">
        <v>66001</v>
      </c>
      <c r="BC31" s="12"/>
      <c r="BD31" s="12"/>
      <c r="BE31" s="12">
        <v>0</v>
      </c>
      <c r="BF31" s="12"/>
      <c r="BG31" s="34" t="s">
        <v>1066</v>
      </c>
      <c r="BH31" s="12"/>
      <c r="BI31" s="12">
        <v>3136286075</v>
      </c>
      <c r="BJ31" s="12" t="s">
        <v>1065</v>
      </c>
      <c r="BK31" s="12" t="s">
        <v>215</v>
      </c>
      <c r="BL31" s="12" t="s">
        <v>235</v>
      </c>
      <c r="BM31" s="12" t="s">
        <v>236</v>
      </c>
      <c r="BN31" s="35">
        <v>45078</v>
      </c>
      <c r="BO31" s="35">
        <v>45444</v>
      </c>
      <c r="BP31" s="35">
        <v>45292</v>
      </c>
      <c r="BQ31" s="35">
        <v>45292</v>
      </c>
      <c r="BR31" s="12" t="s">
        <v>209</v>
      </c>
      <c r="BS31" s="12" t="s">
        <v>217</v>
      </c>
      <c r="BT31" s="12">
        <v>1088002912</v>
      </c>
      <c r="BU31" s="12" t="s">
        <v>1067</v>
      </c>
      <c r="BV31" s="12">
        <v>66001</v>
      </c>
      <c r="BW31" s="12" t="s">
        <v>1068</v>
      </c>
      <c r="BX31" s="12" t="s">
        <v>215</v>
      </c>
      <c r="BY31" s="12">
        <v>3183438632</v>
      </c>
      <c r="BZ31" s="12"/>
      <c r="CA31" s="34" t="s">
        <v>1069</v>
      </c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 t="s">
        <v>209</v>
      </c>
      <c r="DI31" s="12">
        <v>24511235</v>
      </c>
      <c r="DJ31" s="12" t="s">
        <v>222</v>
      </c>
      <c r="DK31" s="12" t="s">
        <v>401</v>
      </c>
      <c r="DL31" s="36">
        <v>1</v>
      </c>
      <c r="DM31" s="12" t="s">
        <v>1114</v>
      </c>
      <c r="DN31" s="12"/>
      <c r="DO31" s="12">
        <v>3229508277</v>
      </c>
      <c r="DP31" s="12"/>
      <c r="DQ31" s="34" t="s">
        <v>1070</v>
      </c>
      <c r="DR31" s="12" t="s">
        <v>291</v>
      </c>
      <c r="DS31" s="12" t="s">
        <v>215</v>
      </c>
      <c r="DT31" s="12">
        <v>66001</v>
      </c>
      <c r="DU31" s="12" t="s">
        <v>401</v>
      </c>
      <c r="DV31" s="12">
        <v>24511235</v>
      </c>
      <c r="DW31" s="12" t="s">
        <v>225</v>
      </c>
      <c r="DX31" s="12" t="s">
        <v>226</v>
      </c>
      <c r="DY31" s="12" t="s">
        <v>227</v>
      </c>
      <c r="DZ31" s="37">
        <v>72121960932</v>
      </c>
      <c r="EA31" s="12">
        <v>10</v>
      </c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 t="s">
        <v>243</v>
      </c>
      <c r="GX31" s="12" t="s">
        <v>244</v>
      </c>
      <c r="GY31" s="12" t="s">
        <v>284</v>
      </c>
      <c r="GZ31" s="12" t="s">
        <v>245</v>
      </c>
      <c r="HA31" s="12" t="s">
        <v>246</v>
      </c>
      <c r="HB31" s="12">
        <v>3127551168</v>
      </c>
      <c r="HC31" s="34" t="s">
        <v>247</v>
      </c>
      <c r="HD31" s="12" t="s">
        <v>244</v>
      </c>
      <c r="HE31" s="12" t="s">
        <v>243</v>
      </c>
      <c r="HF31" s="12" t="s">
        <v>425</v>
      </c>
      <c r="HG31" s="12" t="s">
        <v>725</v>
      </c>
      <c r="HH31" s="12" t="s">
        <v>249</v>
      </c>
      <c r="HI31" s="12">
        <v>24125168818</v>
      </c>
      <c r="HJ31" s="12" t="s">
        <v>250</v>
      </c>
      <c r="HK31" s="12" t="s">
        <v>242</v>
      </c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 t="s">
        <v>1071</v>
      </c>
      <c r="IT31" s="12" t="s">
        <v>269</v>
      </c>
      <c r="IU31" s="12"/>
      <c r="IV31" s="13">
        <v>250000</v>
      </c>
    </row>
    <row r="32" spans="1:256" s="13" customFormat="1" x14ac:dyDescent="0.25">
      <c r="A32" s="12">
        <v>70064</v>
      </c>
      <c r="B32" s="12">
        <v>84</v>
      </c>
      <c r="C32" s="12" t="s">
        <v>918</v>
      </c>
      <c r="D32" s="12">
        <v>70064</v>
      </c>
      <c r="E32" s="12">
        <v>70064</v>
      </c>
      <c r="F32" s="89">
        <v>150000</v>
      </c>
      <c r="G32" s="12">
        <v>0</v>
      </c>
      <c r="H32" s="12" t="s">
        <v>922</v>
      </c>
      <c r="I32" s="12"/>
      <c r="J32" s="12"/>
      <c r="K32" s="12" t="s">
        <v>784</v>
      </c>
      <c r="L32" s="12" t="s">
        <v>784</v>
      </c>
      <c r="M32" s="12" t="s">
        <v>784</v>
      </c>
      <c r="N32" s="12" t="s">
        <v>784</v>
      </c>
      <c r="O32" s="12"/>
      <c r="P32" s="12" t="s">
        <v>230</v>
      </c>
      <c r="Q32" s="12" t="s">
        <v>920</v>
      </c>
      <c r="R32" s="12">
        <v>10078124</v>
      </c>
      <c r="S32" s="12" t="s">
        <v>208</v>
      </c>
      <c r="T32" s="12"/>
      <c r="U32" s="12"/>
      <c r="V32" s="92">
        <v>45292</v>
      </c>
      <c r="W32" s="12"/>
      <c r="X32" s="12"/>
      <c r="Y32" s="12"/>
      <c r="Z32" s="12" t="s">
        <v>913</v>
      </c>
      <c r="AA32" s="12" t="s">
        <v>210</v>
      </c>
      <c r="AB32" s="12">
        <v>42159685</v>
      </c>
      <c r="AC32" s="12" t="s">
        <v>728</v>
      </c>
      <c r="AD32" s="12">
        <v>1174500</v>
      </c>
      <c r="AE32" s="12">
        <v>0</v>
      </c>
      <c r="AF32" s="12">
        <v>213000</v>
      </c>
      <c r="AG32" s="12">
        <v>0</v>
      </c>
      <c r="AH32" s="12">
        <v>0</v>
      </c>
      <c r="AI32" s="12">
        <v>1174500</v>
      </c>
      <c r="AJ32" s="12" t="s">
        <v>212</v>
      </c>
      <c r="AK32" s="12">
        <v>13.12</v>
      </c>
      <c r="AL32" s="31">
        <v>0.1</v>
      </c>
      <c r="AM32" s="12">
        <v>0</v>
      </c>
      <c r="AN32" s="32">
        <f t="shared" si="0"/>
        <v>117450</v>
      </c>
      <c r="AO32" s="31">
        <v>0.1</v>
      </c>
      <c r="AP32" s="32">
        <f t="shared" si="5"/>
        <v>21300</v>
      </c>
      <c r="AQ32" s="31">
        <v>1.5699999999999999E-2</v>
      </c>
      <c r="AR32" s="32">
        <f t="shared" si="2"/>
        <v>18439.649999999998</v>
      </c>
      <c r="AS32" s="31">
        <f t="shared" si="3"/>
        <v>8.4300000000000014E-2</v>
      </c>
      <c r="AT32" s="89">
        <f t="shared" si="4"/>
        <v>99010.35000000002</v>
      </c>
      <c r="AU32" s="12">
        <v>0</v>
      </c>
      <c r="AV32" s="12" t="s">
        <v>213</v>
      </c>
      <c r="AW32" s="12" t="s">
        <v>213</v>
      </c>
      <c r="AX32" s="12">
        <v>0</v>
      </c>
      <c r="AY32" s="12" t="s">
        <v>214</v>
      </c>
      <c r="AZ32" s="33" t="s">
        <v>727</v>
      </c>
      <c r="BA32" s="12" t="s">
        <v>215</v>
      </c>
      <c r="BB32" s="12">
        <v>66001</v>
      </c>
      <c r="BC32" s="12"/>
      <c r="BD32" s="12">
        <v>4</v>
      </c>
      <c r="BE32" s="12">
        <v>0</v>
      </c>
      <c r="BF32" s="12"/>
      <c r="BG32" s="34" t="s">
        <v>729</v>
      </c>
      <c r="BH32" s="12"/>
      <c r="BI32" s="12">
        <v>3148900071</v>
      </c>
      <c r="BJ32" s="33" t="s">
        <v>727</v>
      </c>
      <c r="BK32" s="12" t="s">
        <v>215</v>
      </c>
      <c r="BL32" s="12" t="s">
        <v>235</v>
      </c>
      <c r="BM32" s="12">
        <v>6</v>
      </c>
      <c r="BN32" s="35">
        <v>42826</v>
      </c>
      <c r="BO32" s="35">
        <v>45382</v>
      </c>
      <c r="BP32" s="35">
        <v>45292</v>
      </c>
      <c r="BQ32" s="35">
        <v>45292</v>
      </c>
      <c r="BR32" s="12" t="s">
        <v>913</v>
      </c>
      <c r="BS32" s="12" t="s">
        <v>217</v>
      </c>
      <c r="BT32" s="12">
        <v>25165679</v>
      </c>
      <c r="BU32" s="12" t="s">
        <v>730</v>
      </c>
      <c r="BV32" s="12">
        <v>66001</v>
      </c>
      <c r="BW32" s="33" t="s">
        <v>727</v>
      </c>
      <c r="BX32" s="12" t="s">
        <v>215</v>
      </c>
      <c r="BY32" s="12">
        <v>3147744042</v>
      </c>
      <c r="BZ32" s="12">
        <v>3408871</v>
      </c>
      <c r="CA32" s="34" t="s">
        <v>731</v>
      </c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 t="s">
        <v>209</v>
      </c>
      <c r="DI32" s="12">
        <v>7547387</v>
      </c>
      <c r="DJ32" s="12" t="s">
        <v>222</v>
      </c>
      <c r="DK32" s="12" t="s">
        <v>732</v>
      </c>
      <c r="DL32" s="36">
        <v>1</v>
      </c>
      <c r="DM32" s="12" t="s">
        <v>1098</v>
      </c>
      <c r="DN32" s="12"/>
      <c r="DO32" s="12">
        <v>3116148209</v>
      </c>
      <c r="DP32" s="12"/>
      <c r="DQ32" s="34" t="s">
        <v>734</v>
      </c>
      <c r="DR32" s="12" t="s">
        <v>291</v>
      </c>
      <c r="DS32" s="12" t="s">
        <v>215</v>
      </c>
      <c r="DT32" s="12">
        <v>66001</v>
      </c>
      <c r="DU32" s="12" t="s">
        <v>733</v>
      </c>
      <c r="DV32" s="12">
        <v>9817531</v>
      </c>
      <c r="DW32" s="12" t="s">
        <v>225</v>
      </c>
      <c r="DX32" s="12" t="s">
        <v>226</v>
      </c>
      <c r="DY32" s="12" t="s">
        <v>227</v>
      </c>
      <c r="DZ32" s="37">
        <v>72795218522</v>
      </c>
      <c r="EA32" s="12">
        <v>20</v>
      </c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>
        <v>900344029</v>
      </c>
      <c r="GX32" s="12" t="s">
        <v>244</v>
      </c>
      <c r="GY32" s="12" t="s">
        <v>284</v>
      </c>
      <c r="GZ32" s="12" t="s">
        <v>245</v>
      </c>
      <c r="HA32" s="12" t="s">
        <v>246</v>
      </c>
      <c r="HB32" s="12">
        <v>3127551168</v>
      </c>
      <c r="HC32" s="34" t="s">
        <v>247</v>
      </c>
      <c r="HD32" s="12" t="s">
        <v>244</v>
      </c>
      <c r="HE32" s="12" t="s">
        <v>243</v>
      </c>
      <c r="HF32" s="12" t="s">
        <v>425</v>
      </c>
      <c r="HG32" s="12" t="s">
        <v>725</v>
      </c>
      <c r="HH32" s="12" t="s">
        <v>249</v>
      </c>
      <c r="HI32" s="12">
        <v>24125168818</v>
      </c>
      <c r="HJ32" s="12" t="s">
        <v>250</v>
      </c>
      <c r="HK32" s="12" t="s">
        <v>242</v>
      </c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 t="s">
        <v>726</v>
      </c>
      <c r="IT32" s="12" t="s">
        <v>269</v>
      </c>
      <c r="IU32" s="12" t="s">
        <v>963</v>
      </c>
      <c r="IV32" s="13">
        <v>150000</v>
      </c>
    </row>
    <row r="33" spans="1:256" s="13" customFormat="1" ht="14.1" customHeight="1" x14ac:dyDescent="0.25">
      <c r="A33" s="12">
        <v>70000</v>
      </c>
      <c r="B33" s="12">
        <v>1</v>
      </c>
      <c r="C33" s="12" t="s">
        <v>918</v>
      </c>
      <c r="D33" s="12">
        <v>70000</v>
      </c>
      <c r="E33" s="12">
        <v>70000</v>
      </c>
      <c r="F33" s="89">
        <v>200000</v>
      </c>
      <c r="G33" s="12">
        <v>0</v>
      </c>
      <c r="H33" s="12" t="s">
        <v>922</v>
      </c>
      <c r="I33" s="12"/>
      <c r="J33" s="12"/>
      <c r="K33" s="12" t="s">
        <v>784</v>
      </c>
      <c r="L33" s="12" t="s">
        <v>784</v>
      </c>
      <c r="M33" s="12" t="s">
        <v>784</v>
      </c>
      <c r="N33" s="12" t="s">
        <v>784</v>
      </c>
      <c r="O33" s="12"/>
      <c r="P33" s="12" t="s">
        <v>230</v>
      </c>
      <c r="Q33" s="12" t="s">
        <v>920</v>
      </c>
      <c r="R33" s="12">
        <v>10078041</v>
      </c>
      <c r="S33" s="12" t="s">
        <v>208</v>
      </c>
      <c r="T33" s="12"/>
      <c r="U33" s="12"/>
      <c r="V33" s="92">
        <v>45292</v>
      </c>
      <c r="W33" s="35"/>
      <c r="X33" s="12"/>
      <c r="Y33" s="12"/>
      <c r="Z33" s="12" t="s">
        <v>913</v>
      </c>
      <c r="AA33" s="12" t="s">
        <v>210</v>
      </c>
      <c r="AB33" s="12">
        <v>42080762</v>
      </c>
      <c r="AC33" s="12" t="s">
        <v>211</v>
      </c>
      <c r="AD33" s="12">
        <v>1214400</v>
      </c>
      <c r="AE33" s="12">
        <v>0</v>
      </c>
      <c r="AF33" s="12">
        <v>303000</v>
      </c>
      <c r="AG33" s="12">
        <v>0</v>
      </c>
      <c r="AH33" s="12">
        <v>0</v>
      </c>
      <c r="AI33" s="12">
        <v>1214400</v>
      </c>
      <c r="AJ33" s="12" t="s">
        <v>212</v>
      </c>
      <c r="AK33" s="12">
        <v>13.12</v>
      </c>
      <c r="AL33" s="31">
        <v>0.10999999999999999</v>
      </c>
      <c r="AM33" s="12">
        <v>0</v>
      </c>
      <c r="AN33" s="32">
        <f t="shared" si="0"/>
        <v>133583.99999999997</v>
      </c>
      <c r="AO33" s="31">
        <v>0.10999999999999999</v>
      </c>
      <c r="AP33" s="32">
        <f t="shared" si="5"/>
        <v>33329.999999999993</v>
      </c>
      <c r="AQ33" s="31">
        <v>1.5699999999999999E-2</v>
      </c>
      <c r="AR33" s="32">
        <f t="shared" si="2"/>
        <v>19066.079999999998</v>
      </c>
      <c r="AS33" s="31">
        <f t="shared" si="3"/>
        <v>9.4299999999999995E-2</v>
      </c>
      <c r="AT33" s="89">
        <f t="shared" si="4"/>
        <v>114517.92</v>
      </c>
      <c r="AU33" s="12">
        <v>0</v>
      </c>
      <c r="AV33" s="12" t="s">
        <v>213</v>
      </c>
      <c r="AW33" s="12" t="s">
        <v>213</v>
      </c>
      <c r="AX33" s="12">
        <v>0</v>
      </c>
      <c r="AY33" s="12" t="s">
        <v>214</v>
      </c>
      <c r="AZ33" s="12" t="s">
        <v>229</v>
      </c>
      <c r="BA33" s="12" t="s">
        <v>215</v>
      </c>
      <c r="BB33" s="12">
        <v>66001</v>
      </c>
      <c r="BC33" s="12" t="s">
        <v>276</v>
      </c>
      <c r="BD33" s="12">
        <v>4</v>
      </c>
      <c r="BE33" s="12">
        <v>0</v>
      </c>
      <c r="BF33" s="12"/>
      <c r="BG33" s="34" t="s">
        <v>216</v>
      </c>
      <c r="BH33" s="12">
        <v>3174304168</v>
      </c>
      <c r="BI33" s="12">
        <v>3128568193</v>
      </c>
      <c r="BJ33" s="12" t="s">
        <v>234</v>
      </c>
      <c r="BK33" s="12" t="s">
        <v>215</v>
      </c>
      <c r="BL33" s="12" t="s">
        <v>235</v>
      </c>
      <c r="BM33" s="12">
        <v>6</v>
      </c>
      <c r="BN33" s="35">
        <v>44378</v>
      </c>
      <c r="BO33" s="35">
        <v>45473</v>
      </c>
      <c r="BP33" s="35">
        <v>45292</v>
      </c>
      <c r="BQ33" s="35">
        <v>45292</v>
      </c>
      <c r="BR33" s="12" t="s">
        <v>913</v>
      </c>
      <c r="BS33" s="12" t="s">
        <v>217</v>
      </c>
      <c r="BT33" s="12">
        <v>42098590</v>
      </c>
      <c r="BU33" s="12" t="s">
        <v>219</v>
      </c>
      <c r="BV33" s="12">
        <v>66001</v>
      </c>
      <c r="BW33" s="12" t="s">
        <v>229</v>
      </c>
      <c r="BX33" s="12" t="s">
        <v>215</v>
      </c>
      <c r="BY33" s="12"/>
      <c r="BZ33" s="12">
        <v>3164622</v>
      </c>
      <c r="CA33" s="34" t="s">
        <v>220</v>
      </c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 t="s">
        <v>209</v>
      </c>
      <c r="DI33" s="12">
        <v>94416642</v>
      </c>
      <c r="DJ33" s="12" t="s">
        <v>222</v>
      </c>
      <c r="DK33" s="12" t="s">
        <v>223</v>
      </c>
      <c r="DL33" s="36">
        <v>1</v>
      </c>
      <c r="DM33" s="12" t="s">
        <v>1114</v>
      </c>
      <c r="DN33" s="12"/>
      <c r="DO33" s="12">
        <v>34659698241</v>
      </c>
      <c r="DP33" s="12" t="s">
        <v>224</v>
      </c>
      <c r="DQ33" s="34" t="s">
        <v>1132</v>
      </c>
      <c r="DR33" s="12" t="s">
        <v>291</v>
      </c>
      <c r="DS33" s="12" t="s">
        <v>215</v>
      </c>
      <c r="DT33" s="12">
        <v>66001</v>
      </c>
      <c r="DU33" s="12" t="s">
        <v>228</v>
      </c>
      <c r="DV33" s="12">
        <v>37831979</v>
      </c>
      <c r="DW33" s="12" t="s">
        <v>225</v>
      </c>
      <c r="DX33" s="12" t="s">
        <v>226</v>
      </c>
      <c r="DY33" s="12" t="s">
        <v>227</v>
      </c>
      <c r="DZ33" s="90" t="s">
        <v>251</v>
      </c>
      <c r="EA33" s="12">
        <v>20</v>
      </c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>
        <v>900344029</v>
      </c>
      <c r="GX33" s="12" t="s">
        <v>244</v>
      </c>
      <c r="GY33" s="12" t="s">
        <v>284</v>
      </c>
      <c r="GZ33" s="12" t="s">
        <v>245</v>
      </c>
      <c r="HA33" s="12" t="s">
        <v>246</v>
      </c>
      <c r="HB33" s="12">
        <v>3127551168</v>
      </c>
      <c r="HC33" s="34" t="s">
        <v>247</v>
      </c>
      <c r="HD33" s="12" t="s">
        <v>244</v>
      </c>
      <c r="HE33" s="12" t="s">
        <v>243</v>
      </c>
      <c r="HF33" s="12" t="s">
        <v>425</v>
      </c>
      <c r="HG33" s="12" t="s">
        <v>725</v>
      </c>
      <c r="HH33" s="12" t="s">
        <v>249</v>
      </c>
      <c r="HI33" s="12">
        <v>24125168818</v>
      </c>
      <c r="HJ33" s="12" t="s">
        <v>250</v>
      </c>
      <c r="HK33" s="12" t="s">
        <v>242</v>
      </c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 t="s">
        <v>257</v>
      </c>
      <c r="IT33" s="12" t="s">
        <v>269</v>
      </c>
      <c r="IU33" s="12" t="s">
        <v>929</v>
      </c>
      <c r="IV33" s="13">
        <v>250000</v>
      </c>
    </row>
    <row r="34" spans="1:256" s="13" customFormat="1" x14ac:dyDescent="0.25">
      <c r="A34" s="12">
        <v>70008</v>
      </c>
      <c r="B34" s="12">
        <v>10</v>
      </c>
      <c r="C34" s="12" t="s">
        <v>918</v>
      </c>
      <c r="D34" s="12">
        <v>70008</v>
      </c>
      <c r="E34" s="12">
        <v>70008</v>
      </c>
      <c r="F34" s="89">
        <v>250000</v>
      </c>
      <c r="G34" s="12">
        <v>0</v>
      </c>
      <c r="H34" s="12" t="s">
        <v>922</v>
      </c>
      <c r="I34" s="12"/>
      <c r="J34" s="12"/>
      <c r="K34" s="12" t="s">
        <v>784</v>
      </c>
      <c r="L34" s="12" t="s">
        <v>784</v>
      </c>
      <c r="M34" s="12" t="s">
        <v>784</v>
      </c>
      <c r="N34" s="12" t="s">
        <v>784</v>
      </c>
      <c r="O34" s="12"/>
      <c r="P34" s="12" t="s">
        <v>213</v>
      </c>
      <c r="Q34" s="12" t="s">
        <v>920</v>
      </c>
      <c r="R34" s="12">
        <v>10078050</v>
      </c>
      <c r="S34" s="12" t="s">
        <v>208</v>
      </c>
      <c r="T34" s="12"/>
      <c r="U34" s="12"/>
      <c r="V34" s="92">
        <v>45292</v>
      </c>
      <c r="W34" s="12"/>
      <c r="X34" s="12"/>
      <c r="Y34" s="12"/>
      <c r="Z34" s="12" t="s">
        <v>913</v>
      </c>
      <c r="AA34" s="12" t="s">
        <v>210</v>
      </c>
      <c r="AB34" s="12">
        <v>10092166</v>
      </c>
      <c r="AC34" s="12" t="s">
        <v>285</v>
      </c>
      <c r="AD34" s="12">
        <v>830000</v>
      </c>
      <c r="AE34" s="12">
        <v>0</v>
      </c>
      <c r="AF34" s="12">
        <v>158000</v>
      </c>
      <c r="AG34" s="12">
        <v>0</v>
      </c>
      <c r="AH34" s="12">
        <v>0</v>
      </c>
      <c r="AI34" s="12">
        <v>830000</v>
      </c>
      <c r="AJ34" s="12" t="s">
        <v>212</v>
      </c>
      <c r="AK34" s="12">
        <v>13.12</v>
      </c>
      <c r="AL34" s="31">
        <v>0.1</v>
      </c>
      <c r="AM34" s="12">
        <v>0</v>
      </c>
      <c r="AN34" s="32">
        <f t="shared" ref="AN34:AN51" si="6">AD34*AL34</f>
        <v>83000</v>
      </c>
      <c r="AO34" s="31">
        <v>0.1</v>
      </c>
      <c r="AP34" s="32">
        <f t="shared" si="5"/>
        <v>15800</v>
      </c>
      <c r="AQ34" s="31">
        <v>1.5699999999999999E-2</v>
      </c>
      <c r="AR34" s="32">
        <f t="shared" ref="AR34:AR65" si="7">+AI34*AQ34</f>
        <v>13030.999999999998</v>
      </c>
      <c r="AS34" s="31">
        <f t="shared" ref="AS34:AS65" si="8">+AL34-AQ34</f>
        <v>8.4300000000000014E-2</v>
      </c>
      <c r="AT34" s="89">
        <f t="shared" ref="AT34:AT65" si="9">+AI34*AS34</f>
        <v>69969.000000000015</v>
      </c>
      <c r="AU34" s="12">
        <v>0</v>
      </c>
      <c r="AV34" s="12" t="s">
        <v>213</v>
      </c>
      <c r="AW34" s="12" t="s">
        <v>213</v>
      </c>
      <c r="AX34" s="12">
        <v>0</v>
      </c>
      <c r="AY34" s="12" t="s">
        <v>214</v>
      </c>
      <c r="AZ34" s="12" t="s">
        <v>286</v>
      </c>
      <c r="BA34" s="12" t="s">
        <v>215</v>
      </c>
      <c r="BB34" s="12">
        <v>66001</v>
      </c>
      <c r="BC34" s="12" t="s">
        <v>276</v>
      </c>
      <c r="BD34" s="12">
        <v>4</v>
      </c>
      <c r="BE34" s="12">
        <v>0</v>
      </c>
      <c r="BF34" s="12"/>
      <c r="BG34" s="100" t="s">
        <v>1158</v>
      </c>
      <c r="BH34" s="12"/>
      <c r="BI34" s="12">
        <v>3104032320</v>
      </c>
      <c r="BJ34" s="12" t="s">
        <v>286</v>
      </c>
      <c r="BK34" s="12" t="s">
        <v>215</v>
      </c>
      <c r="BL34" s="12" t="s">
        <v>235</v>
      </c>
      <c r="BM34" s="12">
        <v>12</v>
      </c>
      <c r="BN34" s="35">
        <v>44621</v>
      </c>
      <c r="BO34" s="35">
        <v>45350</v>
      </c>
      <c r="BP34" s="35">
        <v>45292</v>
      </c>
      <c r="BQ34" s="35">
        <v>45292</v>
      </c>
      <c r="BR34" s="12" t="s">
        <v>913</v>
      </c>
      <c r="BS34" s="12" t="s">
        <v>217</v>
      </c>
      <c r="BT34" s="12">
        <v>9860542</v>
      </c>
      <c r="BU34" s="12" t="s">
        <v>287</v>
      </c>
      <c r="BV34" s="12">
        <v>66001</v>
      </c>
      <c r="BW34" s="12" t="s">
        <v>286</v>
      </c>
      <c r="BX34" s="12" t="s">
        <v>215</v>
      </c>
      <c r="BY34" s="12">
        <v>3132106852</v>
      </c>
      <c r="CA34" s="34" t="s">
        <v>288</v>
      </c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 t="s">
        <v>209</v>
      </c>
      <c r="DI34" s="12">
        <v>42093106</v>
      </c>
      <c r="DJ34" s="12" t="s">
        <v>222</v>
      </c>
      <c r="DK34" s="12" t="s">
        <v>289</v>
      </c>
      <c r="DL34" s="36">
        <v>1</v>
      </c>
      <c r="DM34" s="12" t="s">
        <v>1114</v>
      </c>
      <c r="DN34" s="12"/>
      <c r="DO34" s="12">
        <v>3163271738</v>
      </c>
      <c r="DP34" s="12"/>
      <c r="DQ34" s="34" t="s">
        <v>1125</v>
      </c>
      <c r="DR34" s="12" t="s">
        <v>291</v>
      </c>
      <c r="DS34" s="12" t="s">
        <v>215</v>
      </c>
      <c r="DT34" s="12">
        <v>66001</v>
      </c>
      <c r="DU34" s="12" t="s">
        <v>289</v>
      </c>
      <c r="DV34" s="12">
        <v>42093106</v>
      </c>
      <c r="DW34" s="12" t="s">
        <v>225</v>
      </c>
      <c r="DX34" s="12" t="s">
        <v>240</v>
      </c>
      <c r="DY34" s="12" t="s">
        <v>227</v>
      </c>
      <c r="DZ34" s="90" t="s">
        <v>290</v>
      </c>
      <c r="EA34" s="12">
        <v>20</v>
      </c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>
        <v>900344029</v>
      </c>
      <c r="GX34" s="12" t="s">
        <v>244</v>
      </c>
      <c r="GY34" s="12" t="s">
        <v>284</v>
      </c>
      <c r="GZ34" s="12" t="s">
        <v>245</v>
      </c>
      <c r="HA34" s="12" t="s">
        <v>246</v>
      </c>
      <c r="HB34" s="12">
        <v>3127551168</v>
      </c>
      <c r="HC34" s="34" t="s">
        <v>247</v>
      </c>
      <c r="HD34" s="12" t="s">
        <v>244</v>
      </c>
      <c r="HE34" s="12" t="s">
        <v>243</v>
      </c>
      <c r="HF34" s="12" t="s">
        <v>425</v>
      </c>
      <c r="HG34" s="12" t="s">
        <v>725</v>
      </c>
      <c r="HH34" s="12" t="s">
        <v>249</v>
      </c>
      <c r="HI34" s="12">
        <v>24125168818</v>
      </c>
      <c r="HJ34" s="12" t="s">
        <v>250</v>
      </c>
      <c r="HK34" s="12" t="s">
        <v>242</v>
      </c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 t="s">
        <v>257</v>
      </c>
      <c r="IT34" s="12" t="s">
        <v>269</v>
      </c>
      <c r="IU34" s="12" t="s">
        <v>936</v>
      </c>
      <c r="IV34" s="13">
        <v>250000</v>
      </c>
    </row>
    <row r="35" spans="1:256" s="13" customFormat="1" x14ac:dyDescent="0.25">
      <c r="A35" s="12">
        <v>70088</v>
      </c>
      <c r="B35" s="12">
        <v>111</v>
      </c>
      <c r="C35" s="12" t="s">
        <v>1104</v>
      </c>
      <c r="D35" s="12">
        <v>70088</v>
      </c>
      <c r="E35" s="12">
        <v>70088</v>
      </c>
      <c r="F35" s="89">
        <v>0</v>
      </c>
      <c r="G35" s="12"/>
      <c r="H35" s="12" t="s">
        <v>922</v>
      </c>
      <c r="I35" s="12"/>
      <c r="J35" s="12"/>
      <c r="K35" s="12" t="s">
        <v>784</v>
      </c>
      <c r="L35" s="12" t="s">
        <v>784</v>
      </c>
      <c r="M35" s="12" t="s">
        <v>912</v>
      </c>
      <c r="N35" s="12" t="s">
        <v>784</v>
      </c>
      <c r="O35" s="12"/>
      <c r="P35" s="12"/>
      <c r="Q35" s="12" t="s">
        <v>208</v>
      </c>
      <c r="R35" s="12"/>
      <c r="S35" s="12"/>
      <c r="T35" s="12"/>
      <c r="U35" s="12"/>
      <c r="V35" s="12"/>
      <c r="W35" s="12"/>
      <c r="X35" s="12"/>
      <c r="Y35" s="12"/>
      <c r="Z35" s="12" t="s">
        <v>221</v>
      </c>
      <c r="AA35" s="12" t="s">
        <v>210</v>
      </c>
      <c r="AB35" s="12">
        <v>79273361</v>
      </c>
      <c r="AC35" s="12" t="s">
        <v>1045</v>
      </c>
      <c r="AD35" s="12">
        <v>862000</v>
      </c>
      <c r="AE35" s="12">
        <v>0</v>
      </c>
      <c r="AF35" s="12">
        <v>158000</v>
      </c>
      <c r="AG35" s="12"/>
      <c r="AH35" s="12"/>
      <c r="AI35" s="12">
        <v>862000</v>
      </c>
      <c r="AJ35" s="12" t="s">
        <v>212</v>
      </c>
      <c r="AK35" s="12">
        <v>13.12</v>
      </c>
      <c r="AL35" s="31">
        <v>0.1</v>
      </c>
      <c r="AM35" s="12"/>
      <c r="AN35" s="32">
        <f t="shared" si="6"/>
        <v>86200</v>
      </c>
      <c r="AO35" s="31">
        <v>0.1</v>
      </c>
      <c r="AP35" s="32">
        <v>0</v>
      </c>
      <c r="AQ35" s="31">
        <v>1.5699999999999999E-2</v>
      </c>
      <c r="AR35" s="32">
        <f t="shared" si="7"/>
        <v>13533.4</v>
      </c>
      <c r="AS35" s="31">
        <f t="shared" si="8"/>
        <v>8.4300000000000014E-2</v>
      </c>
      <c r="AT35" s="89">
        <f t="shared" si="9"/>
        <v>72666.600000000006</v>
      </c>
      <c r="AU35" s="12">
        <v>0</v>
      </c>
      <c r="AV35" s="12" t="s">
        <v>213</v>
      </c>
      <c r="AW35" s="12" t="s">
        <v>213</v>
      </c>
      <c r="AX35" s="12">
        <v>0</v>
      </c>
      <c r="AY35" s="12" t="s">
        <v>214</v>
      </c>
      <c r="AZ35" s="12" t="s">
        <v>1046</v>
      </c>
      <c r="BA35" s="12" t="s">
        <v>215</v>
      </c>
      <c r="BB35" s="12">
        <v>66001</v>
      </c>
      <c r="BC35" s="12"/>
      <c r="BD35" s="12"/>
      <c r="BE35" s="12">
        <v>0</v>
      </c>
      <c r="BF35" s="12"/>
      <c r="BG35" s="34" t="s">
        <v>1047</v>
      </c>
      <c r="BH35" s="12"/>
      <c r="BI35" s="12">
        <v>3212413519</v>
      </c>
      <c r="BJ35" s="12" t="s">
        <v>1046</v>
      </c>
      <c r="BK35" s="12" t="s">
        <v>215</v>
      </c>
      <c r="BL35" s="12" t="s">
        <v>235</v>
      </c>
      <c r="BM35" s="12" t="s">
        <v>1048</v>
      </c>
      <c r="BN35" s="35">
        <v>44463</v>
      </c>
      <c r="BO35" s="35">
        <v>45375</v>
      </c>
      <c r="BP35" s="35">
        <v>45292</v>
      </c>
      <c r="BQ35" s="35">
        <v>45315</v>
      </c>
      <c r="BR35" s="12" t="s">
        <v>209</v>
      </c>
      <c r="BS35" s="12" t="s">
        <v>217</v>
      </c>
      <c r="BT35" s="12">
        <v>1037601502</v>
      </c>
      <c r="BU35" s="12" t="s">
        <v>1049</v>
      </c>
      <c r="BV35" s="12">
        <v>66001</v>
      </c>
      <c r="BW35" s="12" t="s">
        <v>1046</v>
      </c>
      <c r="BX35" s="12" t="s">
        <v>215</v>
      </c>
      <c r="BY35" s="12">
        <v>3014618559</v>
      </c>
      <c r="BZ35" s="12"/>
      <c r="CA35" s="34" t="s">
        <v>1050</v>
      </c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 t="s">
        <v>221</v>
      </c>
      <c r="DI35" s="12">
        <v>10025550</v>
      </c>
      <c r="DJ35" s="12" t="s">
        <v>222</v>
      </c>
      <c r="DK35" s="12" t="s">
        <v>1051</v>
      </c>
      <c r="DL35" s="36">
        <v>1</v>
      </c>
      <c r="DM35" s="12" t="s">
        <v>1114</v>
      </c>
      <c r="DN35" s="12"/>
      <c r="DO35" s="12">
        <v>3117537635</v>
      </c>
      <c r="DP35" s="12"/>
      <c r="DQ35" s="12"/>
      <c r="DR35" s="12" t="s">
        <v>291</v>
      </c>
      <c r="DS35" s="12" t="s">
        <v>215</v>
      </c>
      <c r="DT35" s="12">
        <v>66001</v>
      </c>
      <c r="DU35" s="12" t="s">
        <v>1051</v>
      </c>
      <c r="DV35" s="12">
        <v>10025550</v>
      </c>
      <c r="DW35" s="12" t="s">
        <v>225</v>
      </c>
      <c r="DX35" s="12" t="s">
        <v>226</v>
      </c>
      <c r="DY35" s="12" t="s">
        <v>227</v>
      </c>
      <c r="DZ35" s="37">
        <v>70621580748</v>
      </c>
      <c r="EA35" s="12">
        <v>5</v>
      </c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 t="s">
        <v>243</v>
      </c>
      <c r="GX35" s="12" t="s">
        <v>244</v>
      </c>
      <c r="GY35" s="12" t="s">
        <v>284</v>
      </c>
      <c r="GZ35" s="12" t="s">
        <v>245</v>
      </c>
      <c r="HA35" s="12" t="s">
        <v>246</v>
      </c>
      <c r="HB35" s="12">
        <v>3127551168</v>
      </c>
      <c r="HC35" s="34" t="s">
        <v>247</v>
      </c>
      <c r="HD35" s="12" t="s">
        <v>244</v>
      </c>
      <c r="HE35" s="12" t="s">
        <v>243</v>
      </c>
      <c r="HF35" s="12" t="s">
        <v>425</v>
      </c>
      <c r="HG35" s="12" t="s">
        <v>725</v>
      </c>
      <c r="HH35" s="12" t="s">
        <v>249</v>
      </c>
      <c r="HI35" s="12">
        <v>24125168818</v>
      </c>
      <c r="HJ35" s="12" t="s">
        <v>250</v>
      </c>
      <c r="HK35" s="12" t="s">
        <v>242</v>
      </c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 t="s">
        <v>1052</v>
      </c>
      <c r="IT35" s="12" t="s">
        <v>269</v>
      </c>
      <c r="IU35" s="12"/>
      <c r="IV35" s="13">
        <v>200000</v>
      </c>
    </row>
    <row r="36" spans="1:256" s="13" customFormat="1" ht="15.95" customHeight="1" x14ac:dyDescent="0.25">
      <c r="A36" s="12">
        <v>70004</v>
      </c>
      <c r="B36" s="12">
        <v>5</v>
      </c>
      <c r="C36" s="12" t="s">
        <v>918</v>
      </c>
      <c r="D36" s="12">
        <v>70004</v>
      </c>
      <c r="E36" s="12">
        <v>70004</v>
      </c>
      <c r="F36" s="89">
        <v>150000</v>
      </c>
      <c r="G36" s="12">
        <v>0</v>
      </c>
      <c r="H36" s="12" t="s">
        <v>922</v>
      </c>
      <c r="I36" s="12"/>
      <c r="J36" s="12"/>
      <c r="K36" s="12" t="s">
        <v>784</v>
      </c>
      <c r="L36" s="12" t="s">
        <v>784</v>
      </c>
      <c r="M36" s="12" t="s">
        <v>784</v>
      </c>
      <c r="N36" s="12" t="s">
        <v>784</v>
      </c>
      <c r="O36" s="12"/>
      <c r="P36" s="12" t="s">
        <v>213</v>
      </c>
      <c r="Q36" s="12" t="s">
        <v>920</v>
      </c>
      <c r="R36" s="12">
        <v>10078045</v>
      </c>
      <c r="S36" s="12" t="s">
        <v>208</v>
      </c>
      <c r="T36" s="12"/>
      <c r="U36" s="12"/>
      <c r="V36" s="12"/>
      <c r="W36" s="12"/>
      <c r="X36" s="12"/>
      <c r="Y36" s="12"/>
      <c r="Z36" s="12" t="s">
        <v>913</v>
      </c>
      <c r="AA36" s="12" t="s">
        <v>210</v>
      </c>
      <c r="AB36" s="12">
        <v>1004751860</v>
      </c>
      <c r="AC36" s="12" t="s">
        <v>262</v>
      </c>
      <c r="AD36" s="12">
        <v>836183</v>
      </c>
      <c r="AE36" s="12">
        <v>0</v>
      </c>
      <c r="AF36" s="12">
        <v>158000</v>
      </c>
      <c r="AG36" s="12">
        <v>0</v>
      </c>
      <c r="AH36" s="12">
        <v>0</v>
      </c>
      <c r="AI36" s="12">
        <v>836183</v>
      </c>
      <c r="AJ36" s="12" t="s">
        <v>212</v>
      </c>
      <c r="AK36" s="12">
        <v>13.12</v>
      </c>
      <c r="AL36" s="31">
        <v>0.1</v>
      </c>
      <c r="AM36" s="12"/>
      <c r="AN36" s="32">
        <f t="shared" si="6"/>
        <v>83618.3</v>
      </c>
      <c r="AO36" s="31">
        <v>0.1</v>
      </c>
      <c r="AP36" s="32">
        <f>AF36*AO36</f>
        <v>15800</v>
      </c>
      <c r="AQ36" s="31">
        <v>1.5699999999999999E-2</v>
      </c>
      <c r="AR36" s="32">
        <f t="shared" si="7"/>
        <v>13128.0731</v>
      </c>
      <c r="AS36" s="31">
        <f t="shared" si="8"/>
        <v>8.4300000000000014E-2</v>
      </c>
      <c r="AT36" s="89">
        <f t="shared" si="9"/>
        <v>70490.226900000009</v>
      </c>
      <c r="AU36" s="12">
        <v>0</v>
      </c>
      <c r="AV36" s="12" t="s">
        <v>213</v>
      </c>
      <c r="AW36" s="12" t="s">
        <v>213</v>
      </c>
      <c r="AX36" s="12">
        <v>0</v>
      </c>
      <c r="AY36" s="12" t="s">
        <v>214</v>
      </c>
      <c r="AZ36" s="12" t="s">
        <v>263</v>
      </c>
      <c r="BA36" s="12" t="s">
        <v>215</v>
      </c>
      <c r="BB36" s="12">
        <v>66001</v>
      </c>
      <c r="BC36" s="12" t="s">
        <v>276</v>
      </c>
      <c r="BD36" s="12">
        <v>4</v>
      </c>
      <c r="BE36" s="12">
        <v>0</v>
      </c>
      <c r="BF36" s="12"/>
      <c r="BG36" s="12"/>
      <c r="BH36" s="12"/>
      <c r="BI36" s="12">
        <v>3186651316</v>
      </c>
      <c r="BJ36" s="12" t="s">
        <v>263</v>
      </c>
      <c r="BK36" s="12" t="s">
        <v>215</v>
      </c>
      <c r="BL36" s="12" t="s">
        <v>235</v>
      </c>
      <c r="BM36" s="12" t="s">
        <v>218</v>
      </c>
      <c r="BN36" s="35">
        <v>44394</v>
      </c>
      <c r="BO36" s="35">
        <v>45307</v>
      </c>
      <c r="BP36" s="35">
        <v>45292</v>
      </c>
      <c r="BQ36" s="12"/>
      <c r="BR36" s="12" t="s">
        <v>913</v>
      </c>
      <c r="BS36" s="12" t="s">
        <v>217</v>
      </c>
      <c r="BT36" s="12">
        <v>16630949</v>
      </c>
      <c r="BU36" s="12" t="s">
        <v>265</v>
      </c>
      <c r="BV36" s="12">
        <v>66001</v>
      </c>
      <c r="BW36" s="12" t="s">
        <v>263</v>
      </c>
      <c r="BX36" s="12" t="s">
        <v>215</v>
      </c>
      <c r="BY36" s="12">
        <v>3008737920</v>
      </c>
      <c r="BZ36" s="12"/>
      <c r="CA36" s="34" t="s">
        <v>264</v>
      </c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 t="s">
        <v>209</v>
      </c>
      <c r="DI36" s="12">
        <v>42025523</v>
      </c>
      <c r="DJ36" s="12" t="s">
        <v>222</v>
      </c>
      <c r="DK36" s="12" t="s">
        <v>261</v>
      </c>
      <c r="DL36" s="36">
        <v>1</v>
      </c>
      <c r="DM36" s="12" t="s">
        <v>1114</v>
      </c>
      <c r="DN36" s="12"/>
      <c r="DO36" s="12" t="s">
        <v>266</v>
      </c>
      <c r="DP36" s="12"/>
      <c r="DQ36" s="34" t="s">
        <v>1136</v>
      </c>
      <c r="DR36" s="12" t="s">
        <v>291</v>
      </c>
      <c r="DS36" s="12" t="s">
        <v>215</v>
      </c>
      <c r="DT36" s="12">
        <v>66001</v>
      </c>
      <c r="DU36" s="12" t="s">
        <v>261</v>
      </c>
      <c r="DV36" s="12">
        <v>42025523</v>
      </c>
      <c r="DW36" s="12" t="s">
        <v>225</v>
      </c>
      <c r="DX36" s="12" t="s">
        <v>267</v>
      </c>
      <c r="DY36" s="12" t="s">
        <v>227</v>
      </c>
      <c r="DZ36" s="90" t="s">
        <v>268</v>
      </c>
      <c r="EA36" s="12">
        <v>27</v>
      </c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>
        <v>900344029</v>
      </c>
      <c r="GX36" s="12" t="s">
        <v>244</v>
      </c>
      <c r="GY36" s="12" t="s">
        <v>284</v>
      </c>
      <c r="GZ36" s="12" t="s">
        <v>245</v>
      </c>
      <c r="HA36" s="12" t="s">
        <v>246</v>
      </c>
      <c r="HB36" s="12">
        <v>3127551168</v>
      </c>
      <c r="HC36" s="34" t="s">
        <v>247</v>
      </c>
      <c r="HD36" s="12" t="s">
        <v>244</v>
      </c>
      <c r="HE36" s="12" t="s">
        <v>243</v>
      </c>
      <c r="HF36" s="12" t="s">
        <v>425</v>
      </c>
      <c r="HG36" s="12" t="s">
        <v>725</v>
      </c>
      <c r="HH36" s="12" t="s">
        <v>249</v>
      </c>
      <c r="HI36" s="12">
        <v>24125168818</v>
      </c>
      <c r="HJ36" s="12" t="s">
        <v>250</v>
      </c>
      <c r="HK36" s="12" t="s">
        <v>242</v>
      </c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 t="s">
        <v>256</v>
      </c>
      <c r="IT36" s="12" t="s">
        <v>269</v>
      </c>
      <c r="IU36" s="12" t="s">
        <v>936</v>
      </c>
      <c r="IV36" s="13">
        <v>150000</v>
      </c>
    </row>
    <row r="37" spans="1:256" s="13" customFormat="1" ht="17.100000000000001" customHeight="1" x14ac:dyDescent="0.25">
      <c r="A37" s="12">
        <v>70005</v>
      </c>
      <c r="B37" s="12">
        <v>6</v>
      </c>
      <c r="C37" s="12" t="s">
        <v>918</v>
      </c>
      <c r="D37" s="12">
        <v>70005</v>
      </c>
      <c r="E37" s="12">
        <v>70005</v>
      </c>
      <c r="F37" s="89">
        <v>200000</v>
      </c>
      <c r="G37" s="12">
        <v>0</v>
      </c>
      <c r="H37" s="12" t="s">
        <v>922</v>
      </c>
      <c r="I37" s="12"/>
      <c r="J37" s="12"/>
      <c r="K37" s="12" t="s">
        <v>784</v>
      </c>
      <c r="L37" s="12" t="s">
        <v>784</v>
      </c>
      <c r="M37" s="12" t="s">
        <v>784</v>
      </c>
      <c r="N37" s="12" t="s">
        <v>784</v>
      </c>
      <c r="O37" s="12"/>
      <c r="P37" s="12" t="s">
        <v>230</v>
      </c>
      <c r="Q37" s="12" t="s">
        <v>920</v>
      </c>
      <c r="R37" s="12">
        <v>10078046</v>
      </c>
      <c r="S37" s="12" t="s">
        <v>208</v>
      </c>
      <c r="T37" s="12"/>
      <c r="U37" s="12"/>
      <c r="V37" s="92">
        <v>45292</v>
      </c>
      <c r="W37" s="12"/>
      <c r="X37" s="12"/>
      <c r="Y37" s="12"/>
      <c r="Z37" s="12" t="s">
        <v>913</v>
      </c>
      <c r="AA37" s="12" t="s">
        <v>210</v>
      </c>
      <c r="AB37" s="12">
        <v>1088329909</v>
      </c>
      <c r="AC37" s="12" t="s">
        <v>270</v>
      </c>
      <c r="AD37" s="12">
        <v>860107</v>
      </c>
      <c r="AE37" s="12">
        <v>0</v>
      </c>
      <c r="AF37" s="12">
        <v>158000</v>
      </c>
      <c r="AG37" s="12">
        <v>0</v>
      </c>
      <c r="AH37" s="12">
        <v>0</v>
      </c>
      <c r="AI37" s="12">
        <v>860107</v>
      </c>
      <c r="AJ37" s="12" t="s">
        <v>212</v>
      </c>
      <c r="AK37" s="12">
        <v>13.12</v>
      </c>
      <c r="AL37" s="31">
        <v>0.1</v>
      </c>
      <c r="AM37" s="12">
        <v>0</v>
      </c>
      <c r="AN37" s="32">
        <f t="shared" si="6"/>
        <v>86010.700000000012</v>
      </c>
      <c r="AO37" s="31">
        <v>0.1</v>
      </c>
      <c r="AP37" s="32">
        <f>AF37*AO37</f>
        <v>15800</v>
      </c>
      <c r="AQ37" s="31">
        <v>1.5699999999999999E-2</v>
      </c>
      <c r="AR37" s="32">
        <f t="shared" si="7"/>
        <v>13503.679899999999</v>
      </c>
      <c r="AS37" s="31">
        <f t="shared" si="8"/>
        <v>8.4300000000000014E-2</v>
      </c>
      <c r="AT37" s="89">
        <f t="shared" si="9"/>
        <v>72507.020100000009</v>
      </c>
      <c r="AU37" s="12">
        <v>0</v>
      </c>
      <c r="AV37" s="12" t="s">
        <v>213</v>
      </c>
      <c r="AW37" s="12" t="s">
        <v>213</v>
      </c>
      <c r="AX37" s="12">
        <v>0</v>
      </c>
      <c r="AY37" s="12" t="s">
        <v>214</v>
      </c>
      <c r="AZ37" s="12" t="s">
        <v>271</v>
      </c>
      <c r="BA37" s="12" t="s">
        <v>215</v>
      </c>
      <c r="BB37" s="12">
        <v>66001</v>
      </c>
      <c r="BC37" s="12" t="s">
        <v>276</v>
      </c>
      <c r="BD37" s="12">
        <v>4</v>
      </c>
      <c r="BE37" s="12">
        <v>0</v>
      </c>
      <c r="BF37" s="12"/>
      <c r="BG37" s="34" t="s">
        <v>272</v>
      </c>
      <c r="BH37" s="12"/>
      <c r="BI37" s="12">
        <v>3215484165</v>
      </c>
      <c r="BJ37" s="12" t="s">
        <v>271</v>
      </c>
      <c r="BK37" s="12" t="s">
        <v>215</v>
      </c>
      <c r="BL37" s="12" t="s">
        <v>235</v>
      </c>
      <c r="BM37" s="12">
        <v>6</v>
      </c>
      <c r="BN37" s="35">
        <v>44449</v>
      </c>
      <c r="BO37" s="35">
        <v>45360</v>
      </c>
      <c r="BP37" s="35">
        <v>45292</v>
      </c>
      <c r="BQ37" s="35">
        <v>45301</v>
      </c>
      <c r="BR37" s="12" t="s">
        <v>913</v>
      </c>
      <c r="BS37" s="12" t="s">
        <v>217</v>
      </c>
      <c r="BT37" s="12">
        <v>4391392</v>
      </c>
      <c r="BU37" s="12" t="s">
        <v>273</v>
      </c>
      <c r="BV37" s="12">
        <v>66001</v>
      </c>
      <c r="BW37" s="12" t="s">
        <v>271</v>
      </c>
      <c r="BX37" s="12" t="s">
        <v>215</v>
      </c>
      <c r="BY37" s="12">
        <v>3117317782</v>
      </c>
      <c r="BZ37" s="12"/>
      <c r="CA37" s="34" t="s">
        <v>274</v>
      </c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 t="s">
        <v>209</v>
      </c>
      <c r="DI37" s="12">
        <v>34042011</v>
      </c>
      <c r="DJ37" s="12" t="s">
        <v>222</v>
      </c>
      <c r="DK37" s="12" t="s">
        <v>260</v>
      </c>
      <c r="DL37" s="36">
        <v>1</v>
      </c>
      <c r="DM37" s="12" t="s">
        <v>1114</v>
      </c>
      <c r="DN37" s="12"/>
      <c r="DO37" s="12">
        <v>3155852801</v>
      </c>
      <c r="DP37" s="12"/>
      <c r="DQ37" s="34" t="s">
        <v>501</v>
      </c>
      <c r="DR37" s="12" t="s">
        <v>291</v>
      </c>
      <c r="DS37" s="12" t="s">
        <v>215</v>
      </c>
      <c r="DT37" s="12">
        <v>66001</v>
      </c>
      <c r="DU37" s="12" t="s">
        <v>260</v>
      </c>
      <c r="DV37" s="12">
        <v>34042011</v>
      </c>
      <c r="DW37" s="12" t="s">
        <v>225</v>
      </c>
      <c r="DX37" s="12" t="s">
        <v>226</v>
      </c>
      <c r="DY37" s="12" t="s">
        <v>227</v>
      </c>
      <c r="DZ37" s="90" t="s">
        <v>259</v>
      </c>
      <c r="EA37" s="12">
        <v>20</v>
      </c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>
        <v>900344029</v>
      </c>
      <c r="GX37" s="12" t="s">
        <v>244</v>
      </c>
      <c r="GY37" s="12" t="s">
        <v>284</v>
      </c>
      <c r="GZ37" s="12" t="s">
        <v>245</v>
      </c>
      <c r="HA37" s="12" t="s">
        <v>246</v>
      </c>
      <c r="HB37" s="12">
        <v>3127551168</v>
      </c>
      <c r="HC37" s="34" t="s">
        <v>247</v>
      </c>
      <c r="HD37" s="12" t="s">
        <v>244</v>
      </c>
      <c r="HE37" s="12" t="s">
        <v>243</v>
      </c>
      <c r="HF37" s="12" t="s">
        <v>425</v>
      </c>
      <c r="HG37" s="12" t="s">
        <v>725</v>
      </c>
      <c r="HH37" s="12" t="s">
        <v>249</v>
      </c>
      <c r="HI37" s="12">
        <v>24125168818</v>
      </c>
      <c r="HJ37" s="12" t="s">
        <v>250</v>
      </c>
      <c r="HK37" s="12" t="s">
        <v>242</v>
      </c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 t="s">
        <v>277</v>
      </c>
      <c r="IT37" s="12" t="s">
        <v>269</v>
      </c>
      <c r="IU37" s="12" t="s">
        <v>929</v>
      </c>
      <c r="IV37" s="13">
        <v>200000</v>
      </c>
    </row>
    <row r="38" spans="1:256" s="13" customFormat="1" ht="17.100000000000001" customHeight="1" x14ac:dyDescent="0.25">
      <c r="A38" s="12">
        <v>70007</v>
      </c>
      <c r="B38" s="12">
        <v>8</v>
      </c>
      <c r="C38" s="12" t="s">
        <v>918</v>
      </c>
      <c r="D38" s="12">
        <v>70007</v>
      </c>
      <c r="E38" s="12">
        <v>70007</v>
      </c>
      <c r="F38" s="89">
        <v>300000</v>
      </c>
      <c r="G38" s="12">
        <v>0</v>
      </c>
      <c r="H38" s="12" t="s">
        <v>922</v>
      </c>
      <c r="I38" s="12"/>
      <c r="J38" s="12"/>
      <c r="K38" s="12" t="s">
        <v>784</v>
      </c>
      <c r="L38" s="12" t="s">
        <v>784</v>
      </c>
      <c r="M38" s="12" t="s">
        <v>912</v>
      </c>
      <c r="N38" s="12" t="s">
        <v>784</v>
      </c>
      <c r="O38" s="12"/>
      <c r="P38" s="12" t="s">
        <v>230</v>
      </c>
      <c r="Q38" s="12" t="s">
        <v>920</v>
      </c>
      <c r="R38" s="12">
        <v>10078048</v>
      </c>
      <c r="S38" s="12" t="s">
        <v>208</v>
      </c>
      <c r="T38" s="12"/>
      <c r="U38" s="12"/>
      <c r="V38" s="92">
        <v>45292</v>
      </c>
      <c r="W38" s="12"/>
      <c r="X38" s="12"/>
      <c r="Y38" s="12"/>
      <c r="Z38" s="12" t="s">
        <v>913</v>
      </c>
      <c r="AA38" s="12" t="s">
        <v>210</v>
      </c>
      <c r="AB38" s="12">
        <v>1088340708</v>
      </c>
      <c r="AC38" s="12" t="s">
        <v>741</v>
      </c>
      <c r="AD38" s="12">
        <v>800000</v>
      </c>
      <c r="AE38" s="12">
        <v>0</v>
      </c>
      <c r="AF38" s="12">
        <v>133000</v>
      </c>
      <c r="AG38" s="12">
        <v>0</v>
      </c>
      <c r="AH38" s="12">
        <v>0</v>
      </c>
      <c r="AI38" s="12">
        <v>800000</v>
      </c>
      <c r="AJ38" s="12" t="s">
        <v>212</v>
      </c>
      <c r="AK38" s="12">
        <v>13.12</v>
      </c>
      <c r="AL38" s="31">
        <v>0.10999999999999999</v>
      </c>
      <c r="AM38" s="12">
        <v>0</v>
      </c>
      <c r="AN38" s="32">
        <f t="shared" si="6"/>
        <v>87999.999999999985</v>
      </c>
      <c r="AO38" s="31">
        <v>0.10999999999999999</v>
      </c>
      <c r="AP38" s="32">
        <f>AF38*AO38</f>
        <v>14629.999999999998</v>
      </c>
      <c r="AQ38" s="31">
        <v>1.5699999999999999E-2</v>
      </c>
      <c r="AR38" s="32">
        <f t="shared" si="7"/>
        <v>12559.999999999998</v>
      </c>
      <c r="AS38" s="31">
        <f t="shared" si="8"/>
        <v>9.4299999999999995E-2</v>
      </c>
      <c r="AT38" s="89">
        <f t="shared" si="9"/>
        <v>75440</v>
      </c>
      <c r="AU38" s="12">
        <v>0</v>
      </c>
      <c r="AV38" s="12" t="s">
        <v>213</v>
      </c>
      <c r="AW38" s="12" t="s">
        <v>213</v>
      </c>
      <c r="AX38" s="12">
        <v>0</v>
      </c>
      <c r="AY38" s="12" t="s">
        <v>214</v>
      </c>
      <c r="AZ38" s="12" t="s">
        <v>282</v>
      </c>
      <c r="BA38" s="12" t="s">
        <v>215</v>
      </c>
      <c r="BB38" s="12">
        <v>66001</v>
      </c>
      <c r="BC38" s="12" t="s">
        <v>276</v>
      </c>
      <c r="BD38" s="12">
        <v>4</v>
      </c>
      <c r="BE38" s="12">
        <v>0</v>
      </c>
      <c r="BF38" s="12"/>
      <c r="BG38" s="34" t="s">
        <v>742</v>
      </c>
      <c r="BH38" s="12"/>
      <c r="BI38" s="12">
        <v>3128841513</v>
      </c>
      <c r="BJ38" s="12" t="s">
        <v>282</v>
      </c>
      <c r="BK38" s="12" t="s">
        <v>215</v>
      </c>
      <c r="BL38" s="12" t="s">
        <v>235</v>
      </c>
      <c r="BM38" s="12">
        <v>12</v>
      </c>
      <c r="BN38" s="35">
        <v>45036</v>
      </c>
      <c r="BO38" s="35">
        <v>45401</v>
      </c>
      <c r="BP38" s="35">
        <v>45292</v>
      </c>
      <c r="BQ38" s="35">
        <v>45311</v>
      </c>
      <c r="BR38" s="12" t="s">
        <v>913</v>
      </c>
      <c r="BS38" s="12" t="s">
        <v>217</v>
      </c>
      <c r="BT38" s="12">
        <v>1088008790</v>
      </c>
      <c r="BU38" s="12" t="s">
        <v>743</v>
      </c>
      <c r="BV38" s="12">
        <v>66001</v>
      </c>
      <c r="BW38" s="12" t="s">
        <v>282</v>
      </c>
      <c r="BX38" s="12" t="s">
        <v>215</v>
      </c>
      <c r="BY38" s="12">
        <v>3146224713</v>
      </c>
      <c r="BZ38" s="12"/>
      <c r="CA38" s="34" t="s">
        <v>744</v>
      </c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 t="s">
        <v>209</v>
      </c>
      <c r="DI38" s="12">
        <v>30292370</v>
      </c>
      <c r="DJ38" s="12" t="s">
        <v>222</v>
      </c>
      <c r="DK38" s="12" t="s">
        <v>283</v>
      </c>
      <c r="DL38" s="36">
        <v>1</v>
      </c>
      <c r="DM38" s="12" t="s">
        <v>1081</v>
      </c>
      <c r="DN38" s="12"/>
      <c r="DO38" s="12">
        <v>3016778311</v>
      </c>
      <c r="DP38" s="12"/>
      <c r="DQ38" s="34" t="s">
        <v>1135</v>
      </c>
      <c r="DR38" s="12" t="s">
        <v>291</v>
      </c>
      <c r="DS38" s="12" t="s">
        <v>1072</v>
      </c>
      <c r="DT38" s="12">
        <v>66001</v>
      </c>
      <c r="DU38" s="12" t="s">
        <v>283</v>
      </c>
      <c r="DV38" s="12">
        <v>30292370</v>
      </c>
      <c r="DW38" s="12" t="s">
        <v>225</v>
      </c>
      <c r="DX38" s="12" t="s">
        <v>226</v>
      </c>
      <c r="DY38" s="12" t="s">
        <v>227</v>
      </c>
      <c r="DZ38" s="90">
        <v>86068556459</v>
      </c>
      <c r="EA38" s="12">
        <v>30</v>
      </c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>
        <v>900344029</v>
      </c>
      <c r="GX38" s="12" t="s">
        <v>244</v>
      </c>
      <c r="GY38" s="12" t="s">
        <v>284</v>
      </c>
      <c r="GZ38" s="12" t="s">
        <v>245</v>
      </c>
      <c r="HA38" s="12" t="s">
        <v>246</v>
      </c>
      <c r="HB38" s="12">
        <v>3127551168</v>
      </c>
      <c r="HC38" s="34" t="s">
        <v>247</v>
      </c>
      <c r="HD38" s="12" t="s">
        <v>244</v>
      </c>
      <c r="HE38" s="12" t="s">
        <v>243</v>
      </c>
      <c r="HF38" s="12" t="s">
        <v>425</v>
      </c>
      <c r="HG38" s="12" t="s">
        <v>725</v>
      </c>
      <c r="HH38" s="12" t="s">
        <v>249</v>
      </c>
      <c r="HI38" s="12">
        <v>24125168818</v>
      </c>
      <c r="HJ38" s="12" t="s">
        <v>250</v>
      </c>
      <c r="HK38" s="12" t="s">
        <v>242</v>
      </c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 t="s">
        <v>304</v>
      </c>
      <c r="IT38" s="12" t="s">
        <v>269</v>
      </c>
      <c r="IU38" s="12" t="s">
        <v>945</v>
      </c>
      <c r="IV38" s="13">
        <v>300000</v>
      </c>
    </row>
    <row r="39" spans="1:256" s="13" customFormat="1" ht="15.95" customHeight="1" x14ac:dyDescent="0.25">
      <c r="A39" s="12">
        <v>70003</v>
      </c>
      <c r="B39" s="12">
        <v>4</v>
      </c>
      <c r="C39" s="12" t="s">
        <v>918</v>
      </c>
      <c r="D39" s="12">
        <v>70003</v>
      </c>
      <c r="E39" s="12">
        <v>70003</v>
      </c>
      <c r="F39" s="89">
        <v>300000</v>
      </c>
      <c r="G39" s="12">
        <v>0</v>
      </c>
      <c r="H39" s="12" t="s">
        <v>922</v>
      </c>
      <c r="I39" s="12"/>
      <c r="J39" s="12"/>
      <c r="K39" s="12" t="s">
        <v>784</v>
      </c>
      <c r="L39" s="12" t="s">
        <v>784</v>
      </c>
      <c r="M39" s="12" t="s">
        <v>912</v>
      </c>
      <c r="N39" s="12" t="s">
        <v>784</v>
      </c>
      <c r="O39" s="12"/>
      <c r="P39" s="12" t="s">
        <v>213</v>
      </c>
      <c r="Q39" s="12" t="s">
        <v>920</v>
      </c>
      <c r="R39" s="12">
        <v>10078044</v>
      </c>
      <c r="S39" s="12" t="s">
        <v>208</v>
      </c>
      <c r="T39" s="12"/>
      <c r="U39" s="12"/>
      <c r="V39" s="92">
        <v>45292</v>
      </c>
      <c r="W39" s="12"/>
      <c r="X39" s="12"/>
      <c r="Y39" s="12"/>
      <c r="Z39" s="12" t="s">
        <v>913</v>
      </c>
      <c r="AA39" s="12" t="s">
        <v>210</v>
      </c>
      <c r="AB39" s="12">
        <v>1088298234</v>
      </c>
      <c r="AC39" s="12" t="s">
        <v>710</v>
      </c>
      <c r="AD39" s="12">
        <v>930000</v>
      </c>
      <c r="AE39" s="12">
        <v>0</v>
      </c>
      <c r="AF39" s="12">
        <v>158000</v>
      </c>
      <c r="AG39" s="12">
        <v>0</v>
      </c>
      <c r="AH39" s="12">
        <v>0</v>
      </c>
      <c r="AI39" s="12">
        <v>930000</v>
      </c>
      <c r="AJ39" s="12" t="s">
        <v>212</v>
      </c>
      <c r="AK39" s="12">
        <v>13.12</v>
      </c>
      <c r="AL39" s="31">
        <v>0.1</v>
      </c>
      <c r="AM39" s="12">
        <v>0</v>
      </c>
      <c r="AN39" s="32">
        <f t="shared" si="6"/>
        <v>93000</v>
      </c>
      <c r="AO39" s="31">
        <v>0.1</v>
      </c>
      <c r="AP39" s="32">
        <f>AF39*AO39</f>
        <v>15800</v>
      </c>
      <c r="AQ39" s="31">
        <v>1.5699999999999999E-2</v>
      </c>
      <c r="AR39" s="32">
        <f t="shared" si="7"/>
        <v>14600.999999999998</v>
      </c>
      <c r="AS39" s="31">
        <f t="shared" si="8"/>
        <v>8.4300000000000014E-2</v>
      </c>
      <c r="AT39" s="89">
        <f t="shared" si="9"/>
        <v>78399.000000000015</v>
      </c>
      <c r="AU39" s="12">
        <v>0</v>
      </c>
      <c r="AV39" s="12" t="s">
        <v>213</v>
      </c>
      <c r="AW39" s="12" t="s">
        <v>213</v>
      </c>
      <c r="AX39" s="12">
        <v>0</v>
      </c>
      <c r="AY39" s="12" t="s">
        <v>214</v>
      </c>
      <c r="AZ39" s="12" t="s">
        <v>258</v>
      </c>
      <c r="BA39" s="12" t="s">
        <v>215</v>
      </c>
      <c r="BB39" s="12">
        <v>66001</v>
      </c>
      <c r="BC39" s="12" t="s">
        <v>276</v>
      </c>
      <c r="BD39" s="12">
        <v>4</v>
      </c>
      <c r="BE39" s="12">
        <v>0</v>
      </c>
      <c r="BF39" s="12"/>
      <c r="BG39" s="34" t="s">
        <v>711</v>
      </c>
      <c r="BH39" s="12"/>
      <c r="BI39" s="12">
        <v>3102242955</v>
      </c>
      <c r="BJ39" s="12" t="s">
        <v>258</v>
      </c>
      <c r="BK39" s="12" t="s">
        <v>215</v>
      </c>
      <c r="BL39" s="12" t="s">
        <v>235</v>
      </c>
      <c r="BM39" s="12">
        <v>12</v>
      </c>
      <c r="BN39" s="35">
        <v>45148</v>
      </c>
      <c r="BO39" s="35">
        <v>45513</v>
      </c>
      <c r="BP39" s="35">
        <v>45292</v>
      </c>
      <c r="BQ39" s="35">
        <v>45301</v>
      </c>
      <c r="BR39" s="12" t="s">
        <v>913</v>
      </c>
      <c r="BS39" s="12" t="s">
        <v>217</v>
      </c>
      <c r="BT39" s="12">
        <v>41908639</v>
      </c>
      <c r="BU39" s="12" t="s">
        <v>712</v>
      </c>
      <c r="BV39" s="12">
        <v>66001</v>
      </c>
      <c r="BW39" s="12" t="s">
        <v>258</v>
      </c>
      <c r="BX39" s="12" t="s">
        <v>215</v>
      </c>
      <c r="BY39" s="12">
        <v>3116172747</v>
      </c>
      <c r="BZ39" s="13">
        <v>3441802</v>
      </c>
      <c r="CA39" s="34" t="s">
        <v>713</v>
      </c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 t="s">
        <v>209</v>
      </c>
      <c r="DI39" s="12">
        <v>34042011</v>
      </c>
      <c r="DJ39" s="12" t="s">
        <v>222</v>
      </c>
      <c r="DK39" s="12" t="s">
        <v>260</v>
      </c>
      <c r="DL39" s="36">
        <v>1</v>
      </c>
      <c r="DM39" s="12" t="s">
        <v>1080</v>
      </c>
      <c r="DN39" s="12"/>
      <c r="DO39" s="12">
        <v>3155852801</v>
      </c>
      <c r="DP39" s="12"/>
      <c r="DQ39" s="34" t="s">
        <v>501</v>
      </c>
      <c r="DR39" s="12" t="s">
        <v>291</v>
      </c>
      <c r="DS39" s="12" t="s">
        <v>215</v>
      </c>
      <c r="DT39" s="12">
        <v>66001</v>
      </c>
      <c r="DU39" s="12" t="s">
        <v>260</v>
      </c>
      <c r="DV39" s="12">
        <v>34042011</v>
      </c>
      <c r="DW39" s="12" t="s">
        <v>225</v>
      </c>
      <c r="DX39" s="12" t="s">
        <v>226</v>
      </c>
      <c r="DY39" s="12" t="s">
        <v>227</v>
      </c>
      <c r="DZ39" s="90" t="s">
        <v>259</v>
      </c>
      <c r="EA39" s="12">
        <v>20</v>
      </c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>
        <v>900344029</v>
      </c>
      <c r="GX39" s="12" t="s">
        <v>244</v>
      </c>
      <c r="GY39" s="12" t="s">
        <v>284</v>
      </c>
      <c r="GZ39" s="12" t="s">
        <v>245</v>
      </c>
      <c r="HA39" s="12" t="s">
        <v>246</v>
      </c>
      <c r="HB39" s="12">
        <v>3127551168</v>
      </c>
      <c r="HC39" s="34" t="s">
        <v>247</v>
      </c>
      <c r="HD39" s="12" t="s">
        <v>244</v>
      </c>
      <c r="HE39" s="12" t="s">
        <v>243</v>
      </c>
      <c r="HF39" s="12" t="s">
        <v>425</v>
      </c>
      <c r="HG39" s="12" t="s">
        <v>725</v>
      </c>
      <c r="HH39" s="12" t="s">
        <v>249</v>
      </c>
      <c r="HI39" s="12">
        <v>24125168818</v>
      </c>
      <c r="HJ39" s="12" t="s">
        <v>250</v>
      </c>
      <c r="HK39" s="12" t="s">
        <v>242</v>
      </c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91"/>
      <c r="IT39" s="12" t="s">
        <v>269</v>
      </c>
      <c r="IU39" s="12" t="s">
        <v>929</v>
      </c>
      <c r="IV39" s="13">
        <v>300000</v>
      </c>
    </row>
    <row r="40" spans="1:256" s="13" customFormat="1" ht="15.95" customHeight="1" x14ac:dyDescent="0.25">
      <c r="A40" s="12">
        <v>70086</v>
      </c>
      <c r="B40" s="12">
        <v>109</v>
      </c>
      <c r="C40" s="12" t="s">
        <v>1104</v>
      </c>
      <c r="D40" s="12">
        <v>70086</v>
      </c>
      <c r="E40" s="12">
        <v>70086</v>
      </c>
      <c r="F40" s="89">
        <v>0</v>
      </c>
      <c r="G40" s="12"/>
      <c r="H40" s="12" t="s">
        <v>922</v>
      </c>
      <c r="I40" s="12"/>
      <c r="J40" s="12"/>
      <c r="K40" s="12" t="s">
        <v>784</v>
      </c>
      <c r="L40" s="12" t="s">
        <v>784</v>
      </c>
      <c r="M40" s="12" t="s">
        <v>784</v>
      </c>
      <c r="N40" s="12" t="s">
        <v>784</v>
      </c>
      <c r="O40" s="12"/>
      <c r="P40" s="12"/>
      <c r="Q40" s="12" t="s">
        <v>208</v>
      </c>
      <c r="R40" s="12"/>
      <c r="S40" s="12"/>
      <c r="T40" s="12"/>
      <c r="U40" s="12"/>
      <c r="V40" s="12"/>
      <c r="W40" s="12"/>
      <c r="X40" s="12"/>
      <c r="Y40" s="12"/>
      <c r="Z40" s="12" t="s">
        <v>221</v>
      </c>
      <c r="AA40" s="12" t="s">
        <v>210</v>
      </c>
      <c r="AB40" s="12">
        <v>70059792</v>
      </c>
      <c r="AC40" s="12" t="s">
        <v>1030</v>
      </c>
      <c r="AD40" s="12">
        <v>750000</v>
      </c>
      <c r="AE40" s="12">
        <v>0</v>
      </c>
      <c r="AF40" s="12">
        <v>133000</v>
      </c>
      <c r="AG40" s="12"/>
      <c r="AH40" s="12"/>
      <c r="AI40" s="12">
        <v>750000</v>
      </c>
      <c r="AJ40" s="12" t="s">
        <v>212</v>
      </c>
      <c r="AK40" s="12">
        <v>13.12</v>
      </c>
      <c r="AL40" s="31">
        <v>0.1</v>
      </c>
      <c r="AM40" s="12"/>
      <c r="AN40" s="32">
        <f t="shared" si="6"/>
        <v>75000</v>
      </c>
      <c r="AO40" s="31">
        <v>0.1</v>
      </c>
      <c r="AP40" s="32">
        <v>0</v>
      </c>
      <c r="AQ40" s="31">
        <v>1.5699999999999999E-2</v>
      </c>
      <c r="AR40" s="32">
        <f t="shared" si="7"/>
        <v>11774.999999999998</v>
      </c>
      <c r="AS40" s="31">
        <f t="shared" si="8"/>
        <v>8.4300000000000014E-2</v>
      </c>
      <c r="AT40" s="89">
        <f t="shared" si="9"/>
        <v>63225.000000000007</v>
      </c>
      <c r="AU40" s="12">
        <v>0</v>
      </c>
      <c r="AV40" s="12" t="s">
        <v>213</v>
      </c>
      <c r="AW40" s="12" t="s">
        <v>213</v>
      </c>
      <c r="AX40" s="12">
        <v>0</v>
      </c>
      <c r="AY40" s="12" t="s">
        <v>214</v>
      </c>
      <c r="AZ40" s="12" t="s">
        <v>1031</v>
      </c>
      <c r="BA40" s="12" t="s">
        <v>215</v>
      </c>
      <c r="BB40" s="12">
        <v>66001</v>
      </c>
      <c r="BC40" s="12"/>
      <c r="BD40" s="12"/>
      <c r="BE40" s="12">
        <v>0</v>
      </c>
      <c r="BF40" s="12"/>
      <c r="BG40" s="34" t="s">
        <v>1032</v>
      </c>
      <c r="BH40" s="12"/>
      <c r="BI40" s="12">
        <v>3206992300</v>
      </c>
      <c r="BJ40" s="12" t="s">
        <v>1031</v>
      </c>
      <c r="BK40" s="12" t="s">
        <v>215</v>
      </c>
      <c r="BL40" s="12" t="s">
        <v>235</v>
      </c>
      <c r="BM40" s="12" t="s">
        <v>236</v>
      </c>
      <c r="BN40" s="35">
        <v>45078</v>
      </c>
      <c r="BO40" s="35">
        <v>45444</v>
      </c>
      <c r="BP40" s="35">
        <v>45292</v>
      </c>
      <c r="BQ40" s="35">
        <v>45292</v>
      </c>
      <c r="BR40" s="12" t="s">
        <v>209</v>
      </c>
      <c r="BS40" s="12" t="s">
        <v>217</v>
      </c>
      <c r="BT40" s="12">
        <v>34043052</v>
      </c>
      <c r="BU40" s="12" t="s">
        <v>1033</v>
      </c>
      <c r="BV40" s="12">
        <v>66001</v>
      </c>
      <c r="BW40" s="12" t="s">
        <v>1031</v>
      </c>
      <c r="BX40" s="12" t="s">
        <v>215</v>
      </c>
      <c r="BY40" s="12">
        <v>3108494692</v>
      </c>
      <c r="BZ40" s="12"/>
      <c r="CA40" s="34" t="s">
        <v>1034</v>
      </c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 t="s">
        <v>221</v>
      </c>
      <c r="DI40" s="12">
        <v>41751782</v>
      </c>
      <c r="DJ40" s="12" t="s">
        <v>222</v>
      </c>
      <c r="DK40" s="12" t="s">
        <v>342</v>
      </c>
      <c r="DL40" s="36">
        <v>1</v>
      </c>
      <c r="DM40" s="12" t="s">
        <v>1114</v>
      </c>
      <c r="DN40" s="12"/>
      <c r="DO40" s="12">
        <v>3117644893</v>
      </c>
      <c r="DP40" s="12"/>
      <c r="DQ40" s="34" t="s">
        <v>1035</v>
      </c>
      <c r="DR40" s="12" t="s">
        <v>291</v>
      </c>
      <c r="DS40" s="12" t="s">
        <v>215</v>
      </c>
      <c r="DT40" s="12">
        <v>66001</v>
      </c>
      <c r="DU40" s="12" t="s">
        <v>342</v>
      </c>
      <c r="DV40" s="12">
        <v>41751782</v>
      </c>
      <c r="DW40" s="12" t="s">
        <v>225</v>
      </c>
      <c r="DX40" s="12" t="s">
        <v>226</v>
      </c>
      <c r="DY40" s="12" t="s">
        <v>227</v>
      </c>
      <c r="DZ40" s="37">
        <v>75650211308</v>
      </c>
      <c r="EA40" s="12">
        <v>10</v>
      </c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 t="s">
        <v>243</v>
      </c>
      <c r="GX40" s="12" t="s">
        <v>244</v>
      </c>
      <c r="GY40" s="12" t="s">
        <v>284</v>
      </c>
      <c r="GZ40" s="12" t="s">
        <v>245</v>
      </c>
      <c r="HA40" s="12" t="s">
        <v>246</v>
      </c>
      <c r="HB40" s="12">
        <v>3127551168</v>
      </c>
      <c r="HC40" s="34" t="s">
        <v>247</v>
      </c>
      <c r="HD40" s="12" t="s">
        <v>244</v>
      </c>
      <c r="HE40" s="12" t="s">
        <v>243</v>
      </c>
      <c r="HF40" s="12" t="s">
        <v>425</v>
      </c>
      <c r="HG40" s="12" t="s">
        <v>725</v>
      </c>
      <c r="HH40" s="12" t="s">
        <v>249</v>
      </c>
      <c r="HI40" s="12">
        <v>24125168818</v>
      </c>
      <c r="HJ40" s="12" t="s">
        <v>250</v>
      </c>
      <c r="HK40" s="12" t="s">
        <v>242</v>
      </c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 t="s">
        <v>1036</v>
      </c>
      <c r="IT40" s="12" t="s">
        <v>269</v>
      </c>
      <c r="IU40" s="12"/>
      <c r="IV40" s="13">
        <v>130000</v>
      </c>
    </row>
    <row r="41" spans="1:256" s="13" customFormat="1" ht="13.5" customHeight="1" x14ac:dyDescent="0.25">
      <c r="A41" s="12">
        <v>70087</v>
      </c>
      <c r="B41" s="12">
        <v>110</v>
      </c>
      <c r="C41" s="12" t="s">
        <v>1104</v>
      </c>
      <c r="D41" s="12">
        <v>70087</v>
      </c>
      <c r="E41" s="12">
        <v>70087</v>
      </c>
      <c r="F41" s="89">
        <v>0</v>
      </c>
      <c r="G41" s="12"/>
      <c r="H41" s="12" t="s">
        <v>922</v>
      </c>
      <c r="I41" s="12"/>
      <c r="J41" s="12"/>
      <c r="K41" s="12" t="s">
        <v>784</v>
      </c>
      <c r="L41" s="12" t="s">
        <v>784</v>
      </c>
      <c r="M41" s="12" t="s">
        <v>784</v>
      </c>
      <c r="N41" s="12" t="s">
        <v>784</v>
      </c>
      <c r="O41" s="12"/>
      <c r="P41" s="12"/>
      <c r="Q41" s="12" t="s">
        <v>208</v>
      </c>
      <c r="R41" s="12"/>
      <c r="S41" s="12"/>
      <c r="T41" s="12"/>
      <c r="U41" s="12"/>
      <c r="V41" s="12"/>
      <c r="W41" s="12"/>
      <c r="X41" s="12"/>
      <c r="Y41" s="12"/>
      <c r="Z41" s="12" t="s">
        <v>221</v>
      </c>
      <c r="AA41" s="12" t="s">
        <v>210</v>
      </c>
      <c r="AB41" s="12">
        <v>1224741</v>
      </c>
      <c r="AC41" s="12" t="s">
        <v>1037</v>
      </c>
      <c r="AD41" s="12">
        <v>850000</v>
      </c>
      <c r="AE41" s="12"/>
      <c r="AF41" s="12">
        <v>133000</v>
      </c>
      <c r="AG41" s="12"/>
      <c r="AH41" s="12"/>
      <c r="AI41" s="12">
        <v>850000</v>
      </c>
      <c r="AJ41" s="12" t="s">
        <v>212</v>
      </c>
      <c r="AK41" s="12">
        <v>13.12</v>
      </c>
      <c r="AL41" s="31">
        <v>0.1</v>
      </c>
      <c r="AM41" s="12"/>
      <c r="AN41" s="32">
        <f t="shared" si="6"/>
        <v>85000</v>
      </c>
      <c r="AO41" s="31">
        <v>0.1</v>
      </c>
      <c r="AP41" s="32">
        <v>0</v>
      </c>
      <c r="AQ41" s="31">
        <v>1.5699999999999999E-2</v>
      </c>
      <c r="AR41" s="32">
        <f t="shared" si="7"/>
        <v>13344.999999999998</v>
      </c>
      <c r="AS41" s="31">
        <f t="shared" si="8"/>
        <v>8.4300000000000014E-2</v>
      </c>
      <c r="AT41" s="89">
        <f t="shared" si="9"/>
        <v>71655.000000000015</v>
      </c>
      <c r="AU41" s="12">
        <v>0</v>
      </c>
      <c r="AV41" s="12" t="s">
        <v>213</v>
      </c>
      <c r="AW41" s="12" t="s">
        <v>213</v>
      </c>
      <c r="AX41" s="12">
        <v>0</v>
      </c>
      <c r="AY41" s="12" t="s">
        <v>214</v>
      </c>
      <c r="AZ41" s="12" t="s">
        <v>1038</v>
      </c>
      <c r="BA41" s="12" t="s">
        <v>215</v>
      </c>
      <c r="BB41" s="12">
        <v>66001</v>
      </c>
      <c r="BC41" s="12"/>
      <c r="BD41" s="12"/>
      <c r="BE41" s="12">
        <v>0</v>
      </c>
      <c r="BF41" s="12"/>
      <c r="BG41" s="34" t="s">
        <v>1039</v>
      </c>
      <c r="BH41" s="12"/>
      <c r="BI41" s="12">
        <v>3138730468</v>
      </c>
      <c r="BJ41" s="12" t="s">
        <v>1038</v>
      </c>
      <c r="BK41" s="12" t="s">
        <v>215</v>
      </c>
      <c r="BL41" s="12" t="s">
        <v>235</v>
      </c>
      <c r="BM41" s="12" t="s">
        <v>236</v>
      </c>
      <c r="BN41" s="35">
        <v>45108</v>
      </c>
      <c r="BO41" s="35">
        <v>45474</v>
      </c>
      <c r="BP41" s="35">
        <v>45292</v>
      </c>
      <c r="BQ41" s="35">
        <v>45292</v>
      </c>
      <c r="BR41" s="12" t="s">
        <v>209</v>
      </c>
      <c r="BS41" s="12" t="s">
        <v>217</v>
      </c>
      <c r="BT41" s="12">
        <v>1026276463</v>
      </c>
      <c r="BU41" s="12" t="s">
        <v>1040</v>
      </c>
      <c r="BV41" s="12">
        <v>66001</v>
      </c>
      <c r="BW41" s="12" t="s">
        <v>1041</v>
      </c>
      <c r="BX41" s="12" t="s">
        <v>215</v>
      </c>
      <c r="BY41" s="12">
        <v>3206793847</v>
      </c>
      <c r="BZ41" s="12"/>
      <c r="CA41" s="34" t="s">
        <v>1042</v>
      </c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 t="s">
        <v>221</v>
      </c>
      <c r="DI41" s="12">
        <v>70080381</v>
      </c>
      <c r="DJ41" s="12" t="s">
        <v>222</v>
      </c>
      <c r="DK41" s="12" t="s">
        <v>1043</v>
      </c>
      <c r="DL41" s="36">
        <v>1</v>
      </c>
      <c r="DM41" s="12" t="s">
        <v>1114</v>
      </c>
      <c r="DN41" s="12"/>
      <c r="DO41" s="12">
        <v>3146617939</v>
      </c>
      <c r="DP41" s="12"/>
      <c r="DQ41" s="34" t="s">
        <v>1044</v>
      </c>
      <c r="DR41" s="12" t="s">
        <v>291</v>
      </c>
      <c r="DS41" s="12" t="s">
        <v>215</v>
      </c>
      <c r="DT41" s="12">
        <v>66001</v>
      </c>
      <c r="DU41" s="12" t="s">
        <v>1043</v>
      </c>
      <c r="DV41" s="12">
        <v>70080381</v>
      </c>
      <c r="DW41" s="12" t="s">
        <v>225</v>
      </c>
      <c r="DX41" s="12" t="s">
        <v>308</v>
      </c>
      <c r="DY41" s="12" t="s">
        <v>227</v>
      </c>
      <c r="DZ41" s="37">
        <v>276065919</v>
      </c>
      <c r="EA41" s="12">
        <v>15</v>
      </c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 t="s">
        <v>243</v>
      </c>
      <c r="GX41" s="12" t="s">
        <v>244</v>
      </c>
      <c r="GY41" s="12" t="s">
        <v>284</v>
      </c>
      <c r="GZ41" s="12" t="s">
        <v>245</v>
      </c>
      <c r="HA41" s="12" t="s">
        <v>246</v>
      </c>
      <c r="HB41" s="12">
        <v>3127551168</v>
      </c>
      <c r="HC41" s="34" t="s">
        <v>247</v>
      </c>
      <c r="HD41" s="12" t="s">
        <v>244</v>
      </c>
      <c r="HE41" s="12" t="s">
        <v>243</v>
      </c>
      <c r="HF41" s="12" t="s">
        <v>425</v>
      </c>
      <c r="HG41" s="12" t="s">
        <v>725</v>
      </c>
      <c r="HH41" s="12" t="s">
        <v>249</v>
      </c>
      <c r="HI41" s="12">
        <v>24125168818</v>
      </c>
      <c r="HJ41" s="12" t="s">
        <v>250</v>
      </c>
      <c r="HK41" s="12" t="s">
        <v>242</v>
      </c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 t="s">
        <v>785</v>
      </c>
      <c r="IT41" s="12" t="s">
        <v>269</v>
      </c>
      <c r="IU41" s="12"/>
      <c r="IV41" s="13">
        <v>300000</v>
      </c>
    </row>
    <row r="42" spans="1:256" s="13" customFormat="1" ht="19.5" customHeight="1" x14ac:dyDescent="0.25">
      <c r="A42" s="12">
        <v>70012</v>
      </c>
      <c r="B42" s="12">
        <v>16</v>
      </c>
      <c r="C42" s="12" t="s">
        <v>918</v>
      </c>
      <c r="D42" s="12">
        <v>70012</v>
      </c>
      <c r="E42" s="12">
        <v>70012</v>
      </c>
      <c r="F42" s="89">
        <v>130000</v>
      </c>
      <c r="G42" s="12">
        <v>0</v>
      </c>
      <c r="H42" s="12" t="s">
        <v>922</v>
      </c>
      <c r="I42" s="12"/>
      <c r="J42" s="12"/>
      <c r="K42" s="12" t="s">
        <v>784</v>
      </c>
      <c r="L42" s="12" t="s">
        <v>784</v>
      </c>
      <c r="M42" s="12" t="s">
        <v>784</v>
      </c>
      <c r="N42" s="12" t="s">
        <v>784</v>
      </c>
      <c r="O42" s="12"/>
      <c r="P42" s="12" t="s">
        <v>230</v>
      </c>
      <c r="Q42" s="12" t="s">
        <v>920</v>
      </c>
      <c r="R42" s="12">
        <v>10078056</v>
      </c>
      <c r="S42" s="12" t="s">
        <v>208</v>
      </c>
      <c r="T42" s="12"/>
      <c r="U42" s="12"/>
      <c r="V42" s="92">
        <v>45292</v>
      </c>
      <c r="W42" s="12"/>
      <c r="X42" s="12"/>
      <c r="Y42" s="12"/>
      <c r="Z42" s="12" t="s">
        <v>913</v>
      </c>
      <c r="AA42" s="12" t="s">
        <v>210</v>
      </c>
      <c r="AB42" s="12">
        <v>1088299799</v>
      </c>
      <c r="AC42" s="12" t="s">
        <v>751</v>
      </c>
      <c r="AD42" s="12">
        <v>850500</v>
      </c>
      <c r="AE42" s="12">
        <v>0</v>
      </c>
      <c r="AF42" s="12">
        <v>158000</v>
      </c>
      <c r="AG42" s="12">
        <v>0</v>
      </c>
      <c r="AH42" s="12">
        <v>0</v>
      </c>
      <c r="AI42" s="12">
        <v>850500</v>
      </c>
      <c r="AJ42" s="12" t="s">
        <v>212</v>
      </c>
      <c r="AK42" s="12">
        <v>13.12</v>
      </c>
      <c r="AL42" s="31">
        <v>0.1</v>
      </c>
      <c r="AM42" s="12">
        <v>0</v>
      </c>
      <c r="AN42" s="32">
        <f t="shared" si="6"/>
        <v>85050</v>
      </c>
      <c r="AO42" s="31">
        <v>0.1</v>
      </c>
      <c r="AP42" s="32">
        <f t="shared" ref="AP42:AP51" si="10">AF42*AO42</f>
        <v>15800</v>
      </c>
      <c r="AQ42" s="31">
        <v>1.5699999999999999E-2</v>
      </c>
      <c r="AR42" s="32">
        <f t="shared" si="7"/>
        <v>13352.849999999999</v>
      </c>
      <c r="AS42" s="31">
        <f t="shared" si="8"/>
        <v>8.4300000000000014E-2</v>
      </c>
      <c r="AT42" s="89">
        <f t="shared" si="9"/>
        <v>71697.150000000009</v>
      </c>
      <c r="AU42" s="12">
        <v>0</v>
      </c>
      <c r="AV42" s="12" t="s">
        <v>213</v>
      </c>
      <c r="AW42" s="12" t="s">
        <v>213</v>
      </c>
      <c r="AX42" s="12">
        <v>0</v>
      </c>
      <c r="AY42" s="12" t="s">
        <v>214</v>
      </c>
      <c r="AZ42" s="33" t="s">
        <v>309</v>
      </c>
      <c r="BA42" s="12" t="s">
        <v>215</v>
      </c>
      <c r="BB42" s="12">
        <v>66001</v>
      </c>
      <c r="BC42" s="12" t="s">
        <v>276</v>
      </c>
      <c r="BD42" s="12">
        <v>4</v>
      </c>
      <c r="BE42" s="12">
        <v>0</v>
      </c>
      <c r="BF42" s="12"/>
      <c r="BG42" s="34" t="s">
        <v>310</v>
      </c>
      <c r="BH42" s="12"/>
      <c r="BI42" s="12">
        <v>3104484965</v>
      </c>
      <c r="BJ42" s="12" t="s">
        <v>311</v>
      </c>
      <c r="BK42" s="12" t="s">
        <v>215</v>
      </c>
      <c r="BL42" s="12" t="s">
        <v>235</v>
      </c>
      <c r="BM42" s="12">
        <v>6</v>
      </c>
      <c r="BN42" s="35">
        <v>43864</v>
      </c>
      <c r="BO42" s="35">
        <v>45324</v>
      </c>
      <c r="BP42" s="35">
        <v>45292</v>
      </c>
      <c r="BQ42" s="35">
        <v>45294</v>
      </c>
      <c r="BR42" s="12" t="s">
        <v>913</v>
      </c>
      <c r="BS42" s="12" t="s">
        <v>217</v>
      </c>
      <c r="BT42" s="12">
        <v>1088327402</v>
      </c>
      <c r="BU42" s="12" t="s">
        <v>312</v>
      </c>
      <c r="BV42" s="12">
        <v>66001</v>
      </c>
      <c r="BW42" s="33" t="s">
        <v>309</v>
      </c>
      <c r="BX42" s="12" t="s">
        <v>215</v>
      </c>
      <c r="BY42" s="12">
        <v>3128863822</v>
      </c>
      <c r="BZ42" s="12"/>
      <c r="CA42" s="34" t="s">
        <v>313</v>
      </c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 t="s">
        <v>209</v>
      </c>
      <c r="DI42" s="12">
        <v>34060020</v>
      </c>
      <c r="DJ42" s="12" t="s">
        <v>222</v>
      </c>
      <c r="DK42" s="12" t="s">
        <v>314</v>
      </c>
      <c r="DL42" s="36">
        <v>1</v>
      </c>
      <c r="DM42" s="12" t="s">
        <v>1083</v>
      </c>
      <c r="DN42" s="12"/>
      <c r="DO42" s="12">
        <v>3117105540</v>
      </c>
      <c r="DP42" s="12"/>
      <c r="DQ42" s="34" t="s">
        <v>1126</v>
      </c>
      <c r="DR42" s="12" t="s">
        <v>291</v>
      </c>
      <c r="DS42" s="12" t="s">
        <v>215</v>
      </c>
      <c r="DT42" s="12">
        <v>66001</v>
      </c>
      <c r="DU42" s="12" t="s">
        <v>315</v>
      </c>
      <c r="DV42" s="12">
        <v>34060020</v>
      </c>
      <c r="DW42" s="12" t="s">
        <v>225</v>
      </c>
      <c r="DX42" s="12" t="s">
        <v>267</v>
      </c>
      <c r="DY42" s="12" t="s">
        <v>227</v>
      </c>
      <c r="DZ42" s="37">
        <v>24063948729</v>
      </c>
      <c r="EA42" s="12">
        <v>20</v>
      </c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>
        <v>900344029</v>
      </c>
      <c r="GX42" s="12" t="s">
        <v>244</v>
      </c>
      <c r="GY42" s="12" t="s">
        <v>284</v>
      </c>
      <c r="GZ42" s="12" t="s">
        <v>245</v>
      </c>
      <c r="HA42" s="12" t="s">
        <v>246</v>
      </c>
      <c r="HB42" s="12">
        <v>3127551168</v>
      </c>
      <c r="HC42" s="34" t="s">
        <v>247</v>
      </c>
      <c r="HD42" s="12" t="s">
        <v>244</v>
      </c>
      <c r="HE42" s="12" t="s">
        <v>243</v>
      </c>
      <c r="HF42" s="12" t="s">
        <v>425</v>
      </c>
      <c r="HG42" s="12" t="s">
        <v>725</v>
      </c>
      <c r="HH42" s="12" t="s">
        <v>249</v>
      </c>
      <c r="HI42" s="12">
        <v>24125168818</v>
      </c>
      <c r="HJ42" s="12" t="s">
        <v>250</v>
      </c>
      <c r="HK42" s="12" t="s">
        <v>242</v>
      </c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 t="s">
        <v>316</v>
      </c>
      <c r="IT42" s="12" t="s">
        <v>269</v>
      </c>
      <c r="IU42" s="12" t="s">
        <v>929</v>
      </c>
      <c r="IV42" s="13">
        <v>0</v>
      </c>
    </row>
    <row r="43" spans="1:256" s="13" customFormat="1" ht="18.95" customHeight="1" x14ac:dyDescent="0.25">
      <c r="A43" s="12">
        <v>70015</v>
      </c>
      <c r="B43" s="12">
        <v>19</v>
      </c>
      <c r="C43" s="12" t="s">
        <v>918</v>
      </c>
      <c r="D43" s="12">
        <v>70015</v>
      </c>
      <c r="E43" s="12">
        <v>70015</v>
      </c>
      <c r="F43" s="89">
        <v>250000</v>
      </c>
      <c r="G43" s="12">
        <v>0</v>
      </c>
      <c r="H43" s="12" t="s">
        <v>922</v>
      </c>
      <c r="I43" s="12"/>
      <c r="J43" s="12"/>
      <c r="K43" s="12" t="s">
        <v>784</v>
      </c>
      <c r="L43" s="12" t="s">
        <v>784</v>
      </c>
      <c r="M43" s="12" t="s">
        <v>784</v>
      </c>
      <c r="N43" s="12" t="s">
        <v>784</v>
      </c>
      <c r="O43" s="12"/>
      <c r="P43" s="12" t="s">
        <v>213</v>
      </c>
      <c r="Q43" s="12" t="s">
        <v>920</v>
      </c>
      <c r="R43" s="12">
        <v>10078059</v>
      </c>
      <c r="S43" s="12" t="s">
        <v>208</v>
      </c>
      <c r="T43" s="12"/>
      <c r="U43" s="12"/>
      <c r="V43" s="92">
        <v>45292</v>
      </c>
      <c r="W43" s="12"/>
      <c r="X43" s="12"/>
      <c r="Y43" s="12"/>
      <c r="Z43" s="12" t="s">
        <v>913</v>
      </c>
      <c r="AA43" s="12" t="s">
        <v>210</v>
      </c>
      <c r="AB43" s="12">
        <v>42162505</v>
      </c>
      <c r="AC43" s="12" t="s">
        <v>335</v>
      </c>
      <c r="AD43" s="12">
        <v>900000</v>
      </c>
      <c r="AE43" s="12">
        <v>0</v>
      </c>
      <c r="AF43" s="12">
        <v>158000</v>
      </c>
      <c r="AG43" s="12">
        <v>0</v>
      </c>
      <c r="AH43" s="12">
        <v>0</v>
      </c>
      <c r="AI43" s="12">
        <v>900000</v>
      </c>
      <c r="AJ43" s="12" t="s">
        <v>212</v>
      </c>
      <c r="AK43" s="12">
        <v>13.12</v>
      </c>
      <c r="AL43" s="31">
        <v>0.1</v>
      </c>
      <c r="AM43" s="12">
        <v>0</v>
      </c>
      <c r="AN43" s="32">
        <f t="shared" si="6"/>
        <v>90000</v>
      </c>
      <c r="AO43" s="31">
        <v>0.1</v>
      </c>
      <c r="AP43" s="32">
        <f t="shared" si="10"/>
        <v>15800</v>
      </c>
      <c r="AQ43" s="31">
        <v>1.5699999999999999E-2</v>
      </c>
      <c r="AR43" s="32">
        <f t="shared" si="7"/>
        <v>14129.999999999998</v>
      </c>
      <c r="AS43" s="31">
        <f t="shared" si="8"/>
        <v>8.4300000000000014E-2</v>
      </c>
      <c r="AT43" s="89">
        <f t="shared" si="9"/>
        <v>75870.000000000015</v>
      </c>
      <c r="AU43" s="12">
        <v>0</v>
      </c>
      <c r="AV43" s="12" t="s">
        <v>213</v>
      </c>
      <c r="AW43" s="12" t="s">
        <v>213</v>
      </c>
      <c r="AX43" s="12">
        <v>0</v>
      </c>
      <c r="AY43" s="12" t="s">
        <v>214</v>
      </c>
      <c r="AZ43" s="33" t="s">
        <v>336</v>
      </c>
      <c r="BA43" s="12" t="s">
        <v>215</v>
      </c>
      <c r="BB43" s="12">
        <v>66001</v>
      </c>
      <c r="BC43" s="12" t="s">
        <v>276</v>
      </c>
      <c r="BD43" s="12">
        <v>4</v>
      </c>
      <c r="BE43" s="12">
        <v>0</v>
      </c>
      <c r="BF43" s="12"/>
      <c r="BG43" s="34" t="s">
        <v>337</v>
      </c>
      <c r="BH43" s="12"/>
      <c r="BI43" s="12">
        <v>3152736386</v>
      </c>
      <c r="BJ43" s="12" t="s">
        <v>338</v>
      </c>
      <c r="BK43" s="12" t="s">
        <v>215</v>
      </c>
      <c r="BL43" s="12" t="s">
        <v>235</v>
      </c>
      <c r="BM43" s="12">
        <v>12</v>
      </c>
      <c r="BN43" s="35">
        <v>45021</v>
      </c>
      <c r="BO43" s="35">
        <v>45386</v>
      </c>
      <c r="BP43" s="35">
        <v>45292</v>
      </c>
      <c r="BQ43" s="35">
        <v>45296</v>
      </c>
      <c r="BR43" s="12" t="s">
        <v>913</v>
      </c>
      <c r="BS43" s="12" t="s">
        <v>217</v>
      </c>
      <c r="BT43" s="12">
        <v>1088322890</v>
      </c>
      <c r="BU43" s="12" t="s">
        <v>339</v>
      </c>
      <c r="BV43" s="12">
        <v>66001</v>
      </c>
      <c r="BW43" s="33" t="s">
        <v>336</v>
      </c>
      <c r="BX43" s="12" t="s">
        <v>215</v>
      </c>
      <c r="BY43" s="12">
        <v>3052975879</v>
      </c>
      <c r="BZ43" s="12"/>
      <c r="CA43" s="34" t="s">
        <v>340</v>
      </c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 t="s">
        <v>209</v>
      </c>
      <c r="DI43" s="12">
        <v>85055625</v>
      </c>
      <c r="DJ43" s="12" t="s">
        <v>222</v>
      </c>
      <c r="DK43" s="12" t="s">
        <v>341</v>
      </c>
      <c r="DL43" s="36">
        <v>1</v>
      </c>
      <c r="DM43" s="12" t="s">
        <v>1086</v>
      </c>
      <c r="DN43" s="12"/>
      <c r="DO43" s="12">
        <v>3232976935</v>
      </c>
      <c r="DP43" s="12"/>
      <c r="DQ43" s="34" t="s">
        <v>1130</v>
      </c>
      <c r="DR43" s="12" t="s">
        <v>291</v>
      </c>
      <c r="DS43" s="12" t="s">
        <v>1074</v>
      </c>
      <c r="DT43" s="12">
        <v>66001</v>
      </c>
      <c r="DU43" s="12" t="s">
        <v>341</v>
      </c>
      <c r="DV43" s="12">
        <v>85055625</v>
      </c>
      <c r="DW43" s="12" t="s">
        <v>225</v>
      </c>
      <c r="DX43" s="12" t="s">
        <v>226</v>
      </c>
      <c r="DY43" s="12" t="s">
        <v>227</v>
      </c>
      <c r="DZ43" s="37">
        <v>80727022159</v>
      </c>
      <c r="EA43" s="12">
        <v>15</v>
      </c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>
        <v>900344029</v>
      </c>
      <c r="GX43" s="12" t="s">
        <v>244</v>
      </c>
      <c r="GY43" s="12" t="s">
        <v>284</v>
      </c>
      <c r="GZ43" s="12" t="s">
        <v>245</v>
      </c>
      <c r="HA43" s="12" t="s">
        <v>246</v>
      </c>
      <c r="HB43" s="12">
        <v>3127551168</v>
      </c>
      <c r="HC43" s="34" t="s">
        <v>247</v>
      </c>
      <c r="HD43" s="12" t="s">
        <v>244</v>
      </c>
      <c r="HE43" s="12" t="s">
        <v>243</v>
      </c>
      <c r="HF43" s="12" t="s">
        <v>425</v>
      </c>
      <c r="HG43" s="12" t="s">
        <v>725</v>
      </c>
      <c r="HH43" s="12" t="s">
        <v>249</v>
      </c>
      <c r="HI43" s="12">
        <v>24125168818</v>
      </c>
      <c r="HJ43" s="12" t="s">
        <v>250</v>
      </c>
      <c r="HK43" s="12" t="s">
        <v>242</v>
      </c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 t="s">
        <v>257</v>
      </c>
      <c r="IT43" s="12" t="s">
        <v>269</v>
      </c>
      <c r="IU43" s="12" t="s">
        <v>936</v>
      </c>
      <c r="IV43" s="12">
        <v>250000</v>
      </c>
    </row>
    <row r="44" spans="1:256" s="13" customFormat="1" ht="18.95" customHeight="1" x14ac:dyDescent="0.25">
      <c r="A44" s="12">
        <v>70013</v>
      </c>
      <c r="B44" s="12">
        <v>17</v>
      </c>
      <c r="C44" s="12" t="s">
        <v>918</v>
      </c>
      <c r="D44" s="12">
        <v>70013</v>
      </c>
      <c r="E44" s="12">
        <v>70013</v>
      </c>
      <c r="F44" s="89">
        <v>100000</v>
      </c>
      <c r="G44" s="12">
        <v>0</v>
      </c>
      <c r="H44" s="12" t="s">
        <v>922</v>
      </c>
      <c r="I44" s="12"/>
      <c r="J44" s="12"/>
      <c r="K44" s="12" t="s">
        <v>784</v>
      </c>
      <c r="L44" s="12" t="s">
        <v>784</v>
      </c>
      <c r="M44" s="12" t="s">
        <v>784</v>
      </c>
      <c r="N44" s="12" t="s">
        <v>784</v>
      </c>
      <c r="O44" s="12"/>
      <c r="P44" s="12" t="s">
        <v>230</v>
      </c>
      <c r="Q44" s="12" t="s">
        <v>920</v>
      </c>
      <c r="R44" s="12">
        <v>10078057</v>
      </c>
      <c r="S44" s="12" t="s">
        <v>208</v>
      </c>
      <c r="T44" s="12"/>
      <c r="U44" s="12"/>
      <c r="V44" s="92">
        <v>45292</v>
      </c>
      <c r="W44" s="12"/>
      <c r="X44" s="12"/>
      <c r="Y44" s="12"/>
      <c r="Z44" s="12" t="s">
        <v>913</v>
      </c>
      <c r="AA44" s="12" t="s">
        <v>210</v>
      </c>
      <c r="AB44" s="12">
        <v>1144169420</v>
      </c>
      <c r="AC44" s="12" t="s">
        <v>317</v>
      </c>
      <c r="AD44" s="12">
        <v>910334</v>
      </c>
      <c r="AE44" s="12">
        <v>0</v>
      </c>
      <c r="AF44" s="12">
        <v>158000</v>
      </c>
      <c r="AG44" s="12">
        <v>0</v>
      </c>
      <c r="AH44" s="12">
        <v>0</v>
      </c>
      <c r="AI44" s="12">
        <v>910334</v>
      </c>
      <c r="AJ44" s="12" t="s">
        <v>212</v>
      </c>
      <c r="AK44" s="12">
        <v>13.12</v>
      </c>
      <c r="AL44" s="31">
        <v>0.1</v>
      </c>
      <c r="AM44" s="12">
        <v>0</v>
      </c>
      <c r="AN44" s="32">
        <f t="shared" si="6"/>
        <v>91033.400000000009</v>
      </c>
      <c r="AO44" s="31">
        <v>0.1</v>
      </c>
      <c r="AP44" s="32">
        <f t="shared" si="10"/>
        <v>15800</v>
      </c>
      <c r="AQ44" s="31">
        <v>1.5699999999999999E-2</v>
      </c>
      <c r="AR44" s="32">
        <f t="shared" si="7"/>
        <v>14292.243799999998</v>
      </c>
      <c r="AS44" s="31">
        <f t="shared" si="8"/>
        <v>8.4300000000000014E-2</v>
      </c>
      <c r="AT44" s="89">
        <f t="shared" si="9"/>
        <v>76741.156200000012</v>
      </c>
      <c r="AU44" s="12">
        <v>0</v>
      </c>
      <c r="AV44" s="12" t="s">
        <v>213</v>
      </c>
      <c r="AW44" s="12" t="s">
        <v>213</v>
      </c>
      <c r="AX44" s="12">
        <v>0</v>
      </c>
      <c r="AY44" s="12" t="s">
        <v>214</v>
      </c>
      <c r="AZ44" s="33" t="s">
        <v>318</v>
      </c>
      <c r="BA44" s="12" t="s">
        <v>215</v>
      </c>
      <c r="BB44" s="12">
        <v>66001</v>
      </c>
      <c r="BC44" s="12" t="s">
        <v>276</v>
      </c>
      <c r="BD44" s="12">
        <v>4</v>
      </c>
      <c r="BE44" s="12">
        <v>0</v>
      </c>
      <c r="BF44" s="12"/>
      <c r="BG44" s="34" t="s">
        <v>319</v>
      </c>
      <c r="BH44" s="12"/>
      <c r="BI44" s="12">
        <v>3188743908</v>
      </c>
      <c r="BJ44" s="12" t="s">
        <v>320</v>
      </c>
      <c r="BK44" s="12" t="s">
        <v>215</v>
      </c>
      <c r="BL44" s="12" t="s">
        <v>235</v>
      </c>
      <c r="BM44" s="12">
        <v>6</v>
      </c>
      <c r="BN44" s="35">
        <v>43992</v>
      </c>
      <c r="BO44" s="35">
        <v>45452</v>
      </c>
      <c r="BP44" s="35">
        <v>45292</v>
      </c>
      <c r="BQ44" s="35">
        <v>45301</v>
      </c>
      <c r="BR44" s="12" t="s">
        <v>913</v>
      </c>
      <c r="BS44" s="12" t="s">
        <v>217</v>
      </c>
      <c r="BT44" s="12">
        <v>94226371</v>
      </c>
      <c r="BU44" s="12" t="s">
        <v>321</v>
      </c>
      <c r="BV44" s="12">
        <v>66001</v>
      </c>
      <c r="BW44" s="33" t="s">
        <v>318</v>
      </c>
      <c r="BX44" s="12" t="s">
        <v>215</v>
      </c>
      <c r="BY44" s="12">
        <v>3122588594</v>
      </c>
      <c r="BZ44" s="12"/>
      <c r="CA44" s="34" t="s">
        <v>322</v>
      </c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 t="s">
        <v>209</v>
      </c>
      <c r="DI44" s="12">
        <v>7516123</v>
      </c>
      <c r="DJ44" s="12" t="s">
        <v>222</v>
      </c>
      <c r="DK44" s="12" t="s">
        <v>323</v>
      </c>
      <c r="DL44" s="36">
        <v>1</v>
      </c>
      <c r="DM44" s="12" t="s">
        <v>1084</v>
      </c>
      <c r="DN44" s="12"/>
      <c r="DO44" s="12">
        <v>3113698021</v>
      </c>
      <c r="DP44" s="12"/>
      <c r="DQ44" s="34" t="s">
        <v>324</v>
      </c>
      <c r="DR44" s="12" t="s">
        <v>291</v>
      </c>
      <c r="DS44" s="12" t="s">
        <v>1073</v>
      </c>
      <c r="DT44" s="12">
        <v>66001</v>
      </c>
      <c r="DU44" s="12" t="s">
        <v>323</v>
      </c>
      <c r="DV44" s="12">
        <v>7516123</v>
      </c>
      <c r="DW44" s="12" t="s">
        <v>225</v>
      </c>
      <c r="DX44" s="12" t="s">
        <v>226</v>
      </c>
      <c r="DY44" s="12" t="s">
        <v>227</v>
      </c>
      <c r="DZ44" s="37">
        <v>67355067553</v>
      </c>
      <c r="EA44" s="12">
        <v>10</v>
      </c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>
        <v>900344029</v>
      </c>
      <c r="GX44" s="12" t="s">
        <v>244</v>
      </c>
      <c r="GY44" s="12" t="s">
        <v>284</v>
      </c>
      <c r="GZ44" s="12" t="s">
        <v>245</v>
      </c>
      <c r="HA44" s="12" t="s">
        <v>246</v>
      </c>
      <c r="HB44" s="12">
        <v>3127551168</v>
      </c>
      <c r="HC44" s="34" t="s">
        <v>247</v>
      </c>
      <c r="HD44" s="12" t="s">
        <v>244</v>
      </c>
      <c r="HE44" s="12" t="s">
        <v>243</v>
      </c>
      <c r="HF44" s="12" t="s">
        <v>425</v>
      </c>
      <c r="HG44" s="12" t="s">
        <v>725</v>
      </c>
      <c r="HH44" s="12" t="s">
        <v>249</v>
      </c>
      <c r="HI44" s="12">
        <v>24125168818</v>
      </c>
      <c r="HJ44" s="12" t="s">
        <v>250</v>
      </c>
      <c r="HK44" s="12" t="s">
        <v>242</v>
      </c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 t="s">
        <v>325</v>
      </c>
      <c r="IT44" s="12" t="s">
        <v>269</v>
      </c>
      <c r="IU44" s="12" t="s">
        <v>929</v>
      </c>
      <c r="IV44" s="13">
        <v>130000</v>
      </c>
    </row>
    <row r="45" spans="1:256" s="13" customFormat="1" x14ac:dyDescent="0.25">
      <c r="A45" s="12">
        <v>70021</v>
      </c>
      <c r="B45" s="12">
        <v>27</v>
      </c>
      <c r="C45" s="12" t="s">
        <v>918</v>
      </c>
      <c r="D45" s="12">
        <v>70021</v>
      </c>
      <c r="E45" s="12">
        <v>70021</v>
      </c>
      <c r="F45" s="89">
        <v>150000</v>
      </c>
      <c r="G45" s="12">
        <v>0</v>
      </c>
      <c r="H45" s="12" t="s">
        <v>922</v>
      </c>
      <c r="I45" s="12"/>
      <c r="J45" s="12"/>
      <c r="K45" s="12" t="s">
        <v>784</v>
      </c>
      <c r="L45" s="12" t="s">
        <v>784</v>
      </c>
      <c r="M45" s="12" t="s">
        <v>784</v>
      </c>
      <c r="N45" s="12" t="s">
        <v>784</v>
      </c>
      <c r="O45" s="12"/>
      <c r="P45" s="12" t="s">
        <v>213</v>
      </c>
      <c r="Q45" s="12" t="s">
        <v>920</v>
      </c>
      <c r="R45" s="12">
        <v>10078067</v>
      </c>
      <c r="S45" s="12" t="s">
        <v>208</v>
      </c>
      <c r="T45" s="12"/>
      <c r="U45" s="12"/>
      <c r="V45" s="92">
        <v>45292</v>
      </c>
      <c r="W45" s="12"/>
      <c r="X45" s="12"/>
      <c r="Y45" s="12"/>
      <c r="Z45" s="12" t="s">
        <v>913</v>
      </c>
      <c r="AA45" s="12" t="s">
        <v>210</v>
      </c>
      <c r="AB45" s="12">
        <v>79836649</v>
      </c>
      <c r="AC45" s="12" t="s">
        <v>379</v>
      </c>
      <c r="AD45" s="12">
        <v>728673</v>
      </c>
      <c r="AE45" s="12">
        <v>0</v>
      </c>
      <c r="AF45" s="12">
        <v>133000</v>
      </c>
      <c r="AG45" s="12">
        <v>0</v>
      </c>
      <c r="AH45" s="12">
        <v>0</v>
      </c>
      <c r="AI45" s="12">
        <v>728673</v>
      </c>
      <c r="AJ45" s="12" t="s">
        <v>212</v>
      </c>
      <c r="AK45" s="12">
        <v>13.12</v>
      </c>
      <c r="AL45" s="31">
        <v>0.1</v>
      </c>
      <c r="AM45" s="12">
        <v>0</v>
      </c>
      <c r="AN45" s="32">
        <f t="shared" si="6"/>
        <v>72867.3</v>
      </c>
      <c r="AO45" s="31">
        <v>0.1</v>
      </c>
      <c r="AP45" s="32">
        <f t="shared" si="10"/>
        <v>13300</v>
      </c>
      <c r="AQ45" s="31">
        <v>1.5699999999999999E-2</v>
      </c>
      <c r="AR45" s="32">
        <f t="shared" si="7"/>
        <v>11440.166099999999</v>
      </c>
      <c r="AS45" s="31">
        <f t="shared" si="8"/>
        <v>8.4300000000000014E-2</v>
      </c>
      <c r="AT45" s="89">
        <f t="shared" si="9"/>
        <v>61427.133900000008</v>
      </c>
      <c r="AU45" s="12">
        <v>0</v>
      </c>
      <c r="AV45" s="12" t="s">
        <v>213</v>
      </c>
      <c r="AW45" s="12" t="s">
        <v>213</v>
      </c>
      <c r="AX45" s="12">
        <v>0</v>
      </c>
      <c r="AY45" s="12" t="s">
        <v>214</v>
      </c>
      <c r="AZ45" s="33" t="s">
        <v>380</v>
      </c>
      <c r="BA45" s="12" t="s">
        <v>215</v>
      </c>
      <c r="BB45" s="12">
        <v>66001</v>
      </c>
      <c r="BC45" s="12" t="s">
        <v>276</v>
      </c>
      <c r="BD45" s="12">
        <v>4</v>
      </c>
      <c r="BE45" s="12">
        <v>0</v>
      </c>
      <c r="BF45" s="12"/>
      <c r="BG45" s="34" t="s">
        <v>381</v>
      </c>
      <c r="BH45" s="12"/>
      <c r="BI45" s="12">
        <v>3162582138</v>
      </c>
      <c r="BJ45" s="33" t="s">
        <v>380</v>
      </c>
      <c r="BK45" s="12" t="s">
        <v>215</v>
      </c>
      <c r="BL45" s="12" t="s">
        <v>235</v>
      </c>
      <c r="BM45" s="12">
        <v>12</v>
      </c>
      <c r="BN45" s="35">
        <v>44354</v>
      </c>
      <c r="BO45" s="35">
        <v>45449</v>
      </c>
      <c r="BP45" s="35">
        <v>45292</v>
      </c>
      <c r="BQ45" s="35">
        <v>45298</v>
      </c>
      <c r="BR45" s="12"/>
      <c r="BS45" s="12"/>
      <c r="BT45" s="12"/>
      <c r="BU45" s="12"/>
      <c r="BV45" s="12"/>
      <c r="BW45" s="33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 t="s">
        <v>209</v>
      </c>
      <c r="DI45" s="12">
        <v>41751782</v>
      </c>
      <c r="DJ45" s="12" t="s">
        <v>222</v>
      </c>
      <c r="DK45" s="12" t="s">
        <v>342</v>
      </c>
      <c r="DL45" s="36">
        <v>1</v>
      </c>
      <c r="DM45" s="12" t="s">
        <v>1114</v>
      </c>
      <c r="DN45" s="12"/>
      <c r="DO45" s="12">
        <v>3117644893</v>
      </c>
      <c r="DP45" s="12"/>
      <c r="DQ45" s="34" t="s">
        <v>343</v>
      </c>
      <c r="DR45" s="12" t="s">
        <v>291</v>
      </c>
      <c r="DS45" s="12" t="s">
        <v>215</v>
      </c>
      <c r="DT45" s="12">
        <v>66001</v>
      </c>
      <c r="DU45" s="12" t="s">
        <v>342</v>
      </c>
      <c r="DV45" s="12">
        <v>41751782</v>
      </c>
      <c r="DW45" s="12" t="s">
        <v>225</v>
      </c>
      <c r="DX45" s="12" t="s">
        <v>226</v>
      </c>
      <c r="DY45" s="12" t="s">
        <v>227</v>
      </c>
      <c r="DZ45" s="37">
        <v>75650211308</v>
      </c>
      <c r="EA45" s="12">
        <v>10</v>
      </c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>
        <v>900344029</v>
      </c>
      <c r="GX45" s="12" t="s">
        <v>244</v>
      </c>
      <c r="GY45" s="12" t="s">
        <v>284</v>
      </c>
      <c r="GZ45" s="12" t="s">
        <v>245</v>
      </c>
      <c r="HA45" s="12" t="s">
        <v>246</v>
      </c>
      <c r="HB45" s="12">
        <v>3127551168</v>
      </c>
      <c r="HC45" s="34" t="s">
        <v>247</v>
      </c>
      <c r="HD45" s="12" t="s">
        <v>244</v>
      </c>
      <c r="HE45" s="12" t="s">
        <v>243</v>
      </c>
      <c r="HF45" s="12" t="s">
        <v>425</v>
      </c>
      <c r="HG45" s="12" t="s">
        <v>725</v>
      </c>
      <c r="HH45" s="12" t="s">
        <v>249</v>
      </c>
      <c r="HI45" s="12">
        <v>24125168818</v>
      </c>
      <c r="HJ45" s="12" t="s">
        <v>250</v>
      </c>
      <c r="HK45" s="12" t="s">
        <v>242</v>
      </c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 t="s">
        <v>390</v>
      </c>
      <c r="IT45" s="12" t="s">
        <v>269</v>
      </c>
      <c r="IU45" s="12" t="s">
        <v>945</v>
      </c>
      <c r="IV45" s="13">
        <v>150000</v>
      </c>
    </row>
    <row r="46" spans="1:256" s="13" customFormat="1" ht="25.5" customHeight="1" x14ac:dyDescent="0.25">
      <c r="A46" s="12">
        <v>70019</v>
      </c>
      <c r="B46" s="12">
        <v>25</v>
      </c>
      <c r="C46" s="12" t="s">
        <v>918</v>
      </c>
      <c r="D46" s="12">
        <v>70019</v>
      </c>
      <c r="E46" s="12">
        <v>70019</v>
      </c>
      <c r="F46" s="89">
        <v>300000</v>
      </c>
      <c r="G46" s="12" t="s">
        <v>925</v>
      </c>
      <c r="H46" s="12" t="s">
        <v>923</v>
      </c>
      <c r="I46" s="12"/>
      <c r="J46" s="12"/>
      <c r="K46" s="12" t="s">
        <v>784</v>
      </c>
      <c r="L46" s="12" t="s">
        <v>784</v>
      </c>
      <c r="M46" s="12" t="s">
        <v>912</v>
      </c>
      <c r="N46" s="12" t="s">
        <v>784</v>
      </c>
      <c r="O46" s="12"/>
      <c r="P46" s="12" t="s">
        <v>213</v>
      </c>
      <c r="Q46" s="12" t="s">
        <v>920</v>
      </c>
      <c r="R46" s="12">
        <v>10078065</v>
      </c>
      <c r="S46" s="12" t="s">
        <v>208</v>
      </c>
      <c r="T46" s="12"/>
      <c r="U46" s="12"/>
      <c r="V46" s="92">
        <v>45292</v>
      </c>
      <c r="W46" s="12"/>
      <c r="X46" s="12"/>
      <c r="Y46" s="12"/>
      <c r="Z46" s="12" t="s">
        <v>913</v>
      </c>
      <c r="AA46" s="12" t="s">
        <v>210</v>
      </c>
      <c r="AB46" s="12">
        <v>18519823</v>
      </c>
      <c r="AC46" s="12" t="s">
        <v>760</v>
      </c>
      <c r="AD46" s="12">
        <v>850000</v>
      </c>
      <c r="AE46" s="12">
        <v>0</v>
      </c>
      <c r="AF46" s="12">
        <v>133000</v>
      </c>
      <c r="AG46" s="12">
        <v>0</v>
      </c>
      <c r="AH46" s="12">
        <v>0</v>
      </c>
      <c r="AI46" s="12">
        <v>850000</v>
      </c>
      <c r="AJ46" s="12" t="s">
        <v>212</v>
      </c>
      <c r="AK46" s="12">
        <v>13.12</v>
      </c>
      <c r="AL46" s="31">
        <v>0.1</v>
      </c>
      <c r="AM46" s="12">
        <v>0</v>
      </c>
      <c r="AN46" s="32">
        <f t="shared" si="6"/>
        <v>85000</v>
      </c>
      <c r="AO46" s="31">
        <v>0.1</v>
      </c>
      <c r="AP46" s="32">
        <f t="shared" si="10"/>
        <v>13300</v>
      </c>
      <c r="AQ46" s="31">
        <v>1.5699999999999999E-2</v>
      </c>
      <c r="AR46" s="32">
        <f t="shared" si="7"/>
        <v>13344.999999999998</v>
      </c>
      <c r="AS46" s="31">
        <f t="shared" si="8"/>
        <v>8.4300000000000014E-2</v>
      </c>
      <c r="AT46" s="89">
        <f t="shared" si="9"/>
        <v>71655.000000000015</v>
      </c>
      <c r="AU46" s="12">
        <v>0</v>
      </c>
      <c r="AV46" s="12" t="s">
        <v>213</v>
      </c>
      <c r="AW46" s="12" t="s">
        <v>213</v>
      </c>
      <c r="AX46" s="12">
        <v>0</v>
      </c>
      <c r="AY46" s="12" t="s">
        <v>214</v>
      </c>
      <c r="AZ46" s="33" t="s">
        <v>368</v>
      </c>
      <c r="BA46" s="12" t="s">
        <v>215</v>
      </c>
      <c r="BB46" s="12">
        <v>66001</v>
      </c>
      <c r="BC46" s="12" t="s">
        <v>276</v>
      </c>
      <c r="BD46" s="12">
        <v>4</v>
      </c>
      <c r="BE46" s="12">
        <v>0</v>
      </c>
      <c r="BF46" s="12"/>
      <c r="BG46" s="34" t="s">
        <v>761</v>
      </c>
      <c r="BH46" s="12"/>
      <c r="BI46" s="12">
        <v>3148076852</v>
      </c>
      <c r="BJ46" s="33" t="s">
        <v>368</v>
      </c>
      <c r="BK46" s="12" t="s">
        <v>215</v>
      </c>
      <c r="BL46" s="12" t="s">
        <v>235</v>
      </c>
      <c r="BM46" s="12">
        <v>12</v>
      </c>
      <c r="BN46" s="35">
        <v>45219</v>
      </c>
      <c r="BO46" s="35">
        <v>45584</v>
      </c>
      <c r="BP46" s="35">
        <v>45292</v>
      </c>
      <c r="BQ46" s="35">
        <v>45311</v>
      </c>
      <c r="BR46" s="12" t="s">
        <v>913</v>
      </c>
      <c r="BS46" s="12" t="s">
        <v>217</v>
      </c>
      <c r="BT46" s="12">
        <v>1088008790</v>
      </c>
      <c r="BU46" s="12" t="s">
        <v>762</v>
      </c>
      <c r="BV46" s="12">
        <v>66001</v>
      </c>
      <c r="BW46" s="33" t="s">
        <v>368</v>
      </c>
      <c r="BX46" s="12" t="s">
        <v>215</v>
      </c>
      <c r="BY46" s="12">
        <v>3216801456</v>
      </c>
      <c r="BZ46" s="12"/>
      <c r="CA46" s="34" t="s">
        <v>763</v>
      </c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 t="s">
        <v>209</v>
      </c>
      <c r="DI46" s="12">
        <v>66708516</v>
      </c>
      <c r="DJ46" s="12" t="s">
        <v>222</v>
      </c>
      <c r="DK46" s="12" t="s">
        <v>369</v>
      </c>
      <c r="DL46" s="36">
        <v>1</v>
      </c>
      <c r="DM46" s="12" t="s">
        <v>368</v>
      </c>
      <c r="DN46" s="12"/>
      <c r="DO46" s="12">
        <v>3155649829</v>
      </c>
      <c r="DP46" s="12"/>
      <c r="DQ46" s="34" t="s">
        <v>1134</v>
      </c>
      <c r="DR46" s="12" t="s">
        <v>291</v>
      </c>
      <c r="DS46" s="12" t="s">
        <v>215</v>
      </c>
      <c r="DT46" s="12">
        <v>66001</v>
      </c>
      <c r="DU46" s="12" t="s">
        <v>369</v>
      </c>
      <c r="DV46" s="12">
        <v>66708516</v>
      </c>
      <c r="DW46" s="12" t="s">
        <v>225</v>
      </c>
      <c r="DX46" s="12" t="s">
        <v>334</v>
      </c>
      <c r="DY46" s="12" t="s">
        <v>227</v>
      </c>
      <c r="DZ46" s="90" t="s">
        <v>370</v>
      </c>
      <c r="EA46" s="12">
        <v>30</v>
      </c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>
        <v>900344029</v>
      </c>
      <c r="GX46" s="12" t="s">
        <v>244</v>
      </c>
      <c r="GY46" s="12" t="s">
        <v>284</v>
      </c>
      <c r="GZ46" s="12" t="s">
        <v>245</v>
      </c>
      <c r="HA46" s="12" t="s">
        <v>246</v>
      </c>
      <c r="HB46" s="12">
        <v>3127551168</v>
      </c>
      <c r="HC46" s="34" t="s">
        <v>247</v>
      </c>
      <c r="HD46" s="12" t="s">
        <v>244</v>
      </c>
      <c r="HE46" s="12" t="s">
        <v>243</v>
      </c>
      <c r="HF46" s="12" t="s">
        <v>425</v>
      </c>
      <c r="HG46" s="12" t="s">
        <v>725</v>
      </c>
      <c r="HH46" s="12" t="s">
        <v>249</v>
      </c>
      <c r="HI46" s="12">
        <v>24125168818</v>
      </c>
      <c r="HJ46" s="12" t="s">
        <v>250</v>
      </c>
      <c r="HK46" s="12" t="s">
        <v>242</v>
      </c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 t="s">
        <v>277</v>
      </c>
      <c r="IT46" s="12" t="s">
        <v>269</v>
      </c>
      <c r="IU46" s="12" t="s">
        <v>945</v>
      </c>
      <c r="IV46" s="13">
        <v>200000</v>
      </c>
    </row>
    <row r="47" spans="1:256" s="13" customFormat="1" ht="20.45" customHeight="1" x14ac:dyDescent="0.25">
      <c r="A47" s="12">
        <v>70026</v>
      </c>
      <c r="B47" s="12">
        <v>34</v>
      </c>
      <c r="C47" s="12" t="s">
        <v>918</v>
      </c>
      <c r="D47" s="12">
        <v>70026</v>
      </c>
      <c r="E47" s="12">
        <v>70026</v>
      </c>
      <c r="F47" s="89">
        <v>300000</v>
      </c>
      <c r="G47" s="12" t="s">
        <v>925</v>
      </c>
      <c r="H47" s="12" t="s">
        <v>923</v>
      </c>
      <c r="I47" s="12"/>
      <c r="J47" s="12"/>
      <c r="K47" s="12" t="s">
        <v>784</v>
      </c>
      <c r="L47" s="12" t="s">
        <v>784</v>
      </c>
      <c r="M47" s="12" t="s">
        <v>912</v>
      </c>
      <c r="N47" s="12" t="s">
        <v>784</v>
      </c>
      <c r="O47" s="12"/>
      <c r="P47" s="12" t="s">
        <v>213</v>
      </c>
      <c r="Q47" s="12" t="s">
        <v>920</v>
      </c>
      <c r="R47" s="12">
        <v>10078074</v>
      </c>
      <c r="S47" s="12" t="s">
        <v>208</v>
      </c>
      <c r="T47" s="12"/>
      <c r="U47" s="12"/>
      <c r="V47" s="92">
        <v>45292</v>
      </c>
      <c r="W47" s="12"/>
      <c r="X47" s="12"/>
      <c r="Y47" s="12"/>
      <c r="Z47" s="12" t="s">
        <v>913</v>
      </c>
      <c r="AA47" s="12" t="s">
        <v>210</v>
      </c>
      <c r="AB47" s="12">
        <v>10033364</v>
      </c>
      <c r="AC47" s="12" t="s">
        <v>765</v>
      </c>
      <c r="AD47" s="12">
        <v>900000</v>
      </c>
      <c r="AE47" s="12">
        <v>0</v>
      </c>
      <c r="AF47" s="12">
        <v>158000</v>
      </c>
      <c r="AG47" s="12">
        <v>0</v>
      </c>
      <c r="AH47" s="12">
        <v>0</v>
      </c>
      <c r="AI47" s="12">
        <v>900000</v>
      </c>
      <c r="AJ47" s="12" t="s">
        <v>212</v>
      </c>
      <c r="AK47" s="12">
        <v>13.12</v>
      </c>
      <c r="AL47" s="31">
        <v>0.1</v>
      </c>
      <c r="AM47" s="12">
        <v>0</v>
      </c>
      <c r="AN47" s="32">
        <f t="shared" si="6"/>
        <v>90000</v>
      </c>
      <c r="AO47" s="31">
        <v>0.1</v>
      </c>
      <c r="AP47" s="32">
        <f t="shared" si="10"/>
        <v>15800</v>
      </c>
      <c r="AQ47" s="31">
        <v>1.5699999999999999E-2</v>
      </c>
      <c r="AR47" s="32">
        <f t="shared" si="7"/>
        <v>14129.999999999998</v>
      </c>
      <c r="AS47" s="31">
        <f t="shared" si="8"/>
        <v>8.4300000000000014E-2</v>
      </c>
      <c r="AT47" s="89">
        <f t="shared" si="9"/>
        <v>75870.000000000015</v>
      </c>
      <c r="AU47" s="12">
        <v>0</v>
      </c>
      <c r="AV47" s="12" t="s">
        <v>213</v>
      </c>
      <c r="AW47" s="12" t="s">
        <v>213</v>
      </c>
      <c r="AX47" s="12">
        <v>0</v>
      </c>
      <c r="AY47" s="12" t="s">
        <v>214</v>
      </c>
      <c r="AZ47" s="33" t="s">
        <v>407</v>
      </c>
      <c r="BA47" s="12" t="s">
        <v>215</v>
      </c>
      <c r="BB47" s="12">
        <v>66001</v>
      </c>
      <c r="BC47" s="12" t="s">
        <v>276</v>
      </c>
      <c r="BD47" s="12">
        <v>4</v>
      </c>
      <c r="BE47" s="12">
        <v>0</v>
      </c>
      <c r="BF47" s="12"/>
      <c r="BG47" s="34" t="s">
        <v>766</v>
      </c>
      <c r="BH47" s="12"/>
      <c r="BI47" s="12">
        <v>3147000545</v>
      </c>
      <c r="BJ47" s="12" t="s">
        <v>407</v>
      </c>
      <c r="BK47" s="12" t="s">
        <v>215</v>
      </c>
      <c r="BL47" s="12" t="s">
        <v>235</v>
      </c>
      <c r="BM47" s="12">
        <v>12</v>
      </c>
      <c r="BN47" s="35">
        <v>45137</v>
      </c>
      <c r="BO47" s="35">
        <v>45502</v>
      </c>
      <c r="BP47" s="35">
        <v>45292</v>
      </c>
      <c r="BQ47" s="35">
        <v>45321</v>
      </c>
      <c r="BR47" s="12" t="s">
        <v>913</v>
      </c>
      <c r="BS47" s="12" t="s">
        <v>217</v>
      </c>
      <c r="BT47" s="12">
        <v>1088002852</v>
      </c>
      <c r="BU47" s="12" t="s">
        <v>767</v>
      </c>
      <c r="BV47" s="12">
        <v>66001</v>
      </c>
      <c r="BW47" s="33" t="s">
        <v>407</v>
      </c>
      <c r="BX47" s="12" t="s">
        <v>215</v>
      </c>
      <c r="BY47" s="12">
        <v>3178826242</v>
      </c>
      <c r="BZ47" s="12"/>
      <c r="CA47" s="34" t="s">
        <v>768</v>
      </c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 t="s">
        <v>209</v>
      </c>
      <c r="DI47" s="12">
        <v>25024615</v>
      </c>
      <c r="DJ47" s="12" t="s">
        <v>222</v>
      </c>
      <c r="DK47" s="12" t="s">
        <v>408</v>
      </c>
      <c r="DL47" s="36">
        <v>1</v>
      </c>
      <c r="DM47" s="12" t="s">
        <v>1114</v>
      </c>
      <c r="DN47" s="12"/>
      <c r="DO47" s="12" t="s">
        <v>410</v>
      </c>
      <c r="DP47" s="12"/>
      <c r="DQ47" s="34" t="s">
        <v>409</v>
      </c>
      <c r="DR47" s="12" t="s">
        <v>291</v>
      </c>
      <c r="DS47" s="12" t="s">
        <v>215</v>
      </c>
      <c r="DT47" s="12">
        <v>66001</v>
      </c>
      <c r="DU47" s="12" t="s">
        <v>411</v>
      </c>
      <c r="DV47" s="12">
        <v>25024615</v>
      </c>
      <c r="DW47" s="12" t="s">
        <v>225</v>
      </c>
      <c r="DX47" s="12" t="s">
        <v>226</v>
      </c>
      <c r="DY47" s="12" t="s">
        <v>227</v>
      </c>
      <c r="DZ47" s="37">
        <v>72574207321</v>
      </c>
      <c r="EA47" s="12">
        <v>20</v>
      </c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>
        <v>900344029</v>
      </c>
      <c r="GX47" s="12" t="s">
        <v>244</v>
      </c>
      <c r="GY47" s="12" t="s">
        <v>284</v>
      </c>
      <c r="GZ47" s="12" t="s">
        <v>245</v>
      </c>
      <c r="HA47" s="12" t="s">
        <v>246</v>
      </c>
      <c r="HB47" s="12">
        <v>3127551168</v>
      </c>
      <c r="HC47" s="34" t="s">
        <v>247</v>
      </c>
      <c r="HD47" s="12" t="s">
        <v>244</v>
      </c>
      <c r="HE47" s="12" t="s">
        <v>243</v>
      </c>
      <c r="HF47" s="12" t="s">
        <v>425</v>
      </c>
      <c r="HG47" s="12" t="s">
        <v>725</v>
      </c>
      <c r="HH47" s="12" t="s">
        <v>249</v>
      </c>
      <c r="HI47" s="12">
        <v>24125168818</v>
      </c>
      <c r="HJ47" s="12" t="s">
        <v>250</v>
      </c>
      <c r="HK47" s="12" t="s">
        <v>242</v>
      </c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 t="s">
        <v>764</v>
      </c>
      <c r="IT47" s="12" t="s">
        <v>269</v>
      </c>
      <c r="IU47" s="12" t="s">
        <v>948</v>
      </c>
      <c r="IV47" s="13">
        <v>300000</v>
      </c>
    </row>
    <row r="48" spans="1:256" s="13" customFormat="1" x14ac:dyDescent="0.25">
      <c r="A48" s="12">
        <v>70024</v>
      </c>
      <c r="B48" s="12">
        <v>30</v>
      </c>
      <c r="C48" s="12" t="s">
        <v>918</v>
      </c>
      <c r="D48" s="12">
        <v>70024</v>
      </c>
      <c r="E48" s="12">
        <v>70024</v>
      </c>
      <c r="F48" s="89">
        <v>200000</v>
      </c>
      <c r="G48" s="12">
        <v>0</v>
      </c>
      <c r="H48" s="12" t="s">
        <v>922</v>
      </c>
      <c r="I48" s="12"/>
      <c r="J48" s="12"/>
      <c r="K48" s="12" t="s">
        <v>784</v>
      </c>
      <c r="L48" s="12" t="s">
        <v>784</v>
      </c>
      <c r="M48" s="12" t="s">
        <v>784</v>
      </c>
      <c r="N48" s="12" t="s">
        <v>784</v>
      </c>
      <c r="O48" s="12"/>
      <c r="P48" s="12" t="s">
        <v>230</v>
      </c>
      <c r="Q48" s="12" t="s">
        <v>920</v>
      </c>
      <c r="R48" s="12">
        <v>10078070</v>
      </c>
      <c r="S48" s="12" t="s">
        <v>208</v>
      </c>
      <c r="T48" s="12"/>
      <c r="U48" s="12"/>
      <c r="V48" s="92">
        <v>45292</v>
      </c>
      <c r="W48" s="12"/>
      <c r="X48" s="12"/>
      <c r="Y48" s="12"/>
      <c r="Z48" s="12" t="s">
        <v>913</v>
      </c>
      <c r="AA48" s="12" t="s">
        <v>210</v>
      </c>
      <c r="AB48" s="12">
        <v>1018413456</v>
      </c>
      <c r="AC48" s="12" t="s">
        <v>780</v>
      </c>
      <c r="AD48" s="12">
        <v>800000</v>
      </c>
      <c r="AE48" s="12">
        <v>0</v>
      </c>
      <c r="AF48" s="12">
        <v>133000</v>
      </c>
      <c r="AG48" s="12">
        <v>0</v>
      </c>
      <c r="AH48" s="12">
        <v>0</v>
      </c>
      <c r="AI48" s="12">
        <v>800000</v>
      </c>
      <c r="AJ48" s="12" t="s">
        <v>212</v>
      </c>
      <c r="AK48" s="12">
        <v>13.12</v>
      </c>
      <c r="AL48" s="31">
        <v>0.1</v>
      </c>
      <c r="AM48" s="12">
        <v>0</v>
      </c>
      <c r="AN48" s="32">
        <f t="shared" si="6"/>
        <v>80000</v>
      </c>
      <c r="AO48" s="31">
        <v>0.1</v>
      </c>
      <c r="AP48" s="32">
        <f t="shared" si="10"/>
        <v>13300</v>
      </c>
      <c r="AQ48" s="31">
        <v>1.5699999999999999E-2</v>
      </c>
      <c r="AR48" s="32">
        <f t="shared" si="7"/>
        <v>12559.999999999998</v>
      </c>
      <c r="AS48" s="31">
        <f t="shared" si="8"/>
        <v>8.4300000000000014E-2</v>
      </c>
      <c r="AT48" s="89">
        <f t="shared" si="9"/>
        <v>67440.000000000015</v>
      </c>
      <c r="AU48" s="12">
        <v>0</v>
      </c>
      <c r="AV48" s="12" t="s">
        <v>213</v>
      </c>
      <c r="AW48" s="12" t="s">
        <v>213</v>
      </c>
      <c r="AX48" s="12">
        <v>0</v>
      </c>
      <c r="AY48" s="12" t="s">
        <v>214</v>
      </c>
      <c r="AZ48" s="33" t="s">
        <v>399</v>
      </c>
      <c r="BA48" s="12" t="s">
        <v>215</v>
      </c>
      <c r="BB48" s="12">
        <v>66001</v>
      </c>
      <c r="BC48" s="12" t="s">
        <v>276</v>
      </c>
      <c r="BD48" s="12">
        <v>4</v>
      </c>
      <c r="BE48" s="12">
        <v>0</v>
      </c>
      <c r="BF48" s="12"/>
      <c r="BG48" s="34" t="s">
        <v>781</v>
      </c>
      <c r="BH48" s="12"/>
      <c r="BI48" s="12">
        <v>3133862265</v>
      </c>
      <c r="BJ48" s="33" t="s">
        <v>399</v>
      </c>
      <c r="BK48" s="12" t="s">
        <v>215</v>
      </c>
      <c r="BL48" s="12" t="s">
        <v>235</v>
      </c>
      <c r="BM48" s="12">
        <v>12</v>
      </c>
      <c r="BN48" s="35">
        <v>45078</v>
      </c>
      <c r="BO48" s="35">
        <v>45442</v>
      </c>
      <c r="BP48" s="35">
        <v>45292</v>
      </c>
      <c r="BQ48" s="35">
        <v>45292</v>
      </c>
      <c r="BR48" s="12" t="s">
        <v>913</v>
      </c>
      <c r="BS48" s="12" t="s">
        <v>217</v>
      </c>
      <c r="BT48" s="12">
        <v>93117660</v>
      </c>
      <c r="BU48" s="12" t="s">
        <v>782</v>
      </c>
      <c r="BV48" s="12">
        <v>66001</v>
      </c>
      <c r="BW48" s="33" t="s">
        <v>399</v>
      </c>
      <c r="BX48" s="12" t="s">
        <v>215</v>
      </c>
      <c r="BY48" s="12">
        <v>3116351937</v>
      </c>
      <c r="BZ48" s="12"/>
      <c r="CA48" s="34" t="s">
        <v>783</v>
      </c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 t="s">
        <v>209</v>
      </c>
      <c r="DI48" s="12">
        <v>24511235</v>
      </c>
      <c r="DJ48" s="12" t="s">
        <v>222</v>
      </c>
      <c r="DK48" s="12" t="s">
        <v>401</v>
      </c>
      <c r="DL48" s="36">
        <v>1</v>
      </c>
      <c r="DM48" s="12" t="s">
        <v>1114</v>
      </c>
      <c r="DN48" s="12"/>
      <c r="DO48" s="12">
        <v>3229508277</v>
      </c>
      <c r="DP48" s="12"/>
      <c r="DQ48" s="34" t="s">
        <v>1070</v>
      </c>
      <c r="DR48" s="12" t="s">
        <v>291</v>
      </c>
      <c r="DS48" s="12" t="s">
        <v>215</v>
      </c>
      <c r="DT48" s="12">
        <v>66001</v>
      </c>
      <c r="DU48" s="12" t="s">
        <v>401</v>
      </c>
      <c r="DV48" s="12">
        <v>24511235</v>
      </c>
      <c r="DW48" s="12" t="s">
        <v>225</v>
      </c>
      <c r="DX48" s="12" t="s">
        <v>226</v>
      </c>
      <c r="DY48" s="12" t="s">
        <v>227</v>
      </c>
      <c r="DZ48" s="37">
        <v>72121960932</v>
      </c>
      <c r="EA48" s="12">
        <v>25</v>
      </c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>
        <v>900344029</v>
      </c>
      <c r="GX48" s="12" t="s">
        <v>244</v>
      </c>
      <c r="GY48" s="12" t="s">
        <v>284</v>
      </c>
      <c r="GZ48" s="12" t="s">
        <v>245</v>
      </c>
      <c r="HA48" s="12" t="s">
        <v>246</v>
      </c>
      <c r="HB48" s="12">
        <v>3127551168</v>
      </c>
      <c r="HC48" s="34" t="s">
        <v>247</v>
      </c>
      <c r="HD48" s="12" t="s">
        <v>244</v>
      </c>
      <c r="HE48" s="12" t="s">
        <v>243</v>
      </c>
      <c r="HF48" s="12" t="s">
        <v>425</v>
      </c>
      <c r="HG48" s="12" t="s">
        <v>725</v>
      </c>
      <c r="HH48" s="12" t="s">
        <v>249</v>
      </c>
      <c r="HI48" s="12">
        <v>24125168818</v>
      </c>
      <c r="HJ48" s="12" t="s">
        <v>250</v>
      </c>
      <c r="HK48" s="12" t="s">
        <v>242</v>
      </c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 t="s">
        <v>304</v>
      </c>
      <c r="IT48" s="12" t="s">
        <v>269</v>
      </c>
      <c r="IU48" s="12" t="s">
        <v>945</v>
      </c>
      <c r="IV48" s="13">
        <v>300000</v>
      </c>
    </row>
    <row r="49" spans="1:256" s="13" customFormat="1" ht="15" customHeight="1" x14ac:dyDescent="0.25">
      <c r="A49" s="12">
        <v>70020</v>
      </c>
      <c r="B49" s="12">
        <v>26</v>
      </c>
      <c r="C49" s="12" t="s">
        <v>918</v>
      </c>
      <c r="D49" s="12">
        <v>70020</v>
      </c>
      <c r="E49" s="12">
        <v>70020</v>
      </c>
      <c r="F49" s="89">
        <v>150000</v>
      </c>
      <c r="G49" s="12">
        <v>0</v>
      </c>
      <c r="H49" s="12" t="s">
        <v>922</v>
      </c>
      <c r="I49" s="12"/>
      <c r="J49" s="12"/>
      <c r="K49" s="12" t="s">
        <v>784</v>
      </c>
      <c r="L49" s="12" t="s">
        <v>784</v>
      </c>
      <c r="M49" s="12" t="s">
        <v>784</v>
      </c>
      <c r="N49" s="12" t="s">
        <v>784</v>
      </c>
      <c r="O49" s="12"/>
      <c r="P49" s="12" t="s">
        <v>230</v>
      </c>
      <c r="Q49" s="12" t="s">
        <v>920</v>
      </c>
      <c r="R49" s="12">
        <v>10078066</v>
      </c>
      <c r="S49" s="12" t="s">
        <v>208</v>
      </c>
      <c r="T49" s="12"/>
      <c r="U49" s="12"/>
      <c r="V49" s="92">
        <v>45292</v>
      </c>
      <c r="W49" s="12"/>
      <c r="X49" s="12"/>
      <c r="Y49" s="12"/>
      <c r="Z49" s="12" t="s">
        <v>913</v>
      </c>
      <c r="AA49" s="12" t="s">
        <v>210</v>
      </c>
      <c r="AB49" s="12">
        <v>1112779112</v>
      </c>
      <c r="AC49" s="12" t="s">
        <v>372</v>
      </c>
      <c r="AD49" s="12">
        <v>895910</v>
      </c>
      <c r="AE49" s="12">
        <v>0</v>
      </c>
      <c r="AF49" s="12">
        <v>158000</v>
      </c>
      <c r="AG49" s="12">
        <v>0</v>
      </c>
      <c r="AH49" s="12">
        <v>0</v>
      </c>
      <c r="AI49" s="12">
        <v>895910</v>
      </c>
      <c r="AJ49" s="12" t="s">
        <v>212</v>
      </c>
      <c r="AK49" s="12">
        <v>13.12</v>
      </c>
      <c r="AL49" s="31">
        <v>0.1</v>
      </c>
      <c r="AM49" s="12">
        <v>0</v>
      </c>
      <c r="AN49" s="32">
        <f t="shared" si="6"/>
        <v>89591</v>
      </c>
      <c r="AO49" s="31">
        <v>0.1</v>
      </c>
      <c r="AP49" s="32">
        <f t="shared" si="10"/>
        <v>15800</v>
      </c>
      <c r="AQ49" s="31">
        <v>1.5699999999999999E-2</v>
      </c>
      <c r="AR49" s="32">
        <f t="shared" si="7"/>
        <v>14065.786999999998</v>
      </c>
      <c r="AS49" s="31">
        <f t="shared" si="8"/>
        <v>8.4300000000000014E-2</v>
      </c>
      <c r="AT49" s="89">
        <f t="shared" si="9"/>
        <v>75525.213000000018</v>
      </c>
      <c r="AU49" s="12">
        <v>0</v>
      </c>
      <c r="AV49" s="12" t="s">
        <v>213</v>
      </c>
      <c r="AW49" s="12" t="s">
        <v>213</v>
      </c>
      <c r="AX49" s="12">
        <v>0</v>
      </c>
      <c r="AY49" s="12" t="s">
        <v>414</v>
      </c>
      <c r="AZ49" s="33" t="s">
        <v>373</v>
      </c>
      <c r="BA49" s="12" t="s">
        <v>215</v>
      </c>
      <c r="BB49" s="12">
        <v>66001</v>
      </c>
      <c r="BC49" s="12" t="s">
        <v>276</v>
      </c>
      <c r="BD49" s="12">
        <v>4</v>
      </c>
      <c r="BE49" s="12">
        <v>0</v>
      </c>
      <c r="BF49" s="12"/>
      <c r="BG49" s="34" t="s">
        <v>400</v>
      </c>
      <c r="BH49" s="12"/>
      <c r="BI49" s="12">
        <v>3218209316</v>
      </c>
      <c r="BJ49" s="33" t="s">
        <v>373</v>
      </c>
      <c r="BK49" s="12" t="s">
        <v>215</v>
      </c>
      <c r="BL49" s="12" t="s">
        <v>235</v>
      </c>
      <c r="BM49" s="12">
        <v>12</v>
      </c>
      <c r="BN49" s="35">
        <v>44425</v>
      </c>
      <c r="BO49" s="35">
        <v>45520</v>
      </c>
      <c r="BP49" s="35">
        <v>45292</v>
      </c>
      <c r="BQ49" s="35">
        <v>45308</v>
      </c>
      <c r="BR49" s="12" t="s">
        <v>913</v>
      </c>
      <c r="BS49" s="12" t="s">
        <v>217</v>
      </c>
      <c r="BT49" s="12">
        <v>31407273</v>
      </c>
      <c r="BU49" s="12" t="s">
        <v>374</v>
      </c>
      <c r="BV49" s="12">
        <v>66001</v>
      </c>
      <c r="BW49" s="33" t="s">
        <v>373</v>
      </c>
      <c r="BX49" s="12" t="s">
        <v>215</v>
      </c>
      <c r="BY49" s="12">
        <v>3218209316</v>
      </c>
      <c r="BZ49" s="12"/>
      <c r="CA49" s="12"/>
      <c r="CB49" s="12" t="s">
        <v>221</v>
      </c>
      <c r="CC49" s="12" t="s">
        <v>210</v>
      </c>
      <c r="CD49" s="12">
        <v>39401409</v>
      </c>
      <c r="CE49" s="12" t="s">
        <v>375</v>
      </c>
      <c r="CF49" s="12"/>
      <c r="CG49" s="33" t="s">
        <v>373</v>
      </c>
      <c r="CH49" s="12" t="s">
        <v>215</v>
      </c>
      <c r="CI49" s="12">
        <v>3218209316</v>
      </c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 t="s">
        <v>209</v>
      </c>
      <c r="DI49" s="12">
        <v>42126060</v>
      </c>
      <c r="DJ49" s="12" t="s">
        <v>222</v>
      </c>
      <c r="DK49" s="12" t="s">
        <v>376</v>
      </c>
      <c r="DL49" s="36">
        <v>1</v>
      </c>
      <c r="DM49" s="12" t="s">
        <v>1090</v>
      </c>
      <c r="DN49" s="12"/>
      <c r="DO49" s="12">
        <v>3105227218</v>
      </c>
      <c r="DP49" s="12"/>
      <c r="DQ49" s="34" t="s">
        <v>377</v>
      </c>
      <c r="DR49" s="12" t="s">
        <v>291</v>
      </c>
      <c r="DS49" s="12" t="s">
        <v>215</v>
      </c>
      <c r="DT49" s="12">
        <v>66001</v>
      </c>
      <c r="DU49" s="12" t="s">
        <v>376</v>
      </c>
      <c r="DV49" s="12">
        <v>42126060</v>
      </c>
      <c r="DW49" s="12" t="s">
        <v>225</v>
      </c>
      <c r="DX49" s="12" t="s">
        <v>226</v>
      </c>
      <c r="DY49" s="12" t="s">
        <v>227</v>
      </c>
      <c r="DZ49" s="90" t="s">
        <v>378</v>
      </c>
      <c r="EA49" s="12">
        <v>30</v>
      </c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>
        <v>900344029</v>
      </c>
      <c r="GX49" s="12" t="s">
        <v>244</v>
      </c>
      <c r="GY49" s="12" t="s">
        <v>284</v>
      </c>
      <c r="GZ49" s="12" t="s">
        <v>245</v>
      </c>
      <c r="HA49" s="12" t="s">
        <v>246</v>
      </c>
      <c r="HB49" s="12">
        <v>3127551168</v>
      </c>
      <c r="HC49" s="34" t="s">
        <v>247</v>
      </c>
      <c r="HD49" s="12" t="s">
        <v>244</v>
      </c>
      <c r="HE49" s="12" t="s">
        <v>243</v>
      </c>
      <c r="HF49" s="12" t="s">
        <v>425</v>
      </c>
      <c r="HG49" s="12" t="s">
        <v>725</v>
      </c>
      <c r="HH49" s="12" t="s">
        <v>249</v>
      </c>
      <c r="HI49" s="12">
        <v>24125168818</v>
      </c>
      <c r="HJ49" s="12" t="s">
        <v>250</v>
      </c>
      <c r="HK49" s="12" t="s">
        <v>242</v>
      </c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 t="s">
        <v>390</v>
      </c>
      <c r="IT49" s="12" t="s">
        <v>269</v>
      </c>
      <c r="IU49" s="12" t="s">
        <v>945</v>
      </c>
      <c r="IV49" s="13">
        <v>150000</v>
      </c>
    </row>
    <row r="50" spans="1:256" s="13" customFormat="1" x14ac:dyDescent="0.25">
      <c r="A50" s="12">
        <v>70023</v>
      </c>
      <c r="B50" s="12">
        <v>29</v>
      </c>
      <c r="C50" s="12" t="s">
        <v>918</v>
      </c>
      <c r="D50" s="12">
        <v>70023</v>
      </c>
      <c r="E50" s="12">
        <v>70023</v>
      </c>
      <c r="F50" s="89">
        <v>100000</v>
      </c>
      <c r="G50" s="12">
        <v>0</v>
      </c>
      <c r="H50" s="12" t="s">
        <v>922</v>
      </c>
      <c r="I50" s="12"/>
      <c r="J50" s="12"/>
      <c r="K50" s="12" t="s">
        <v>784</v>
      </c>
      <c r="L50" s="12" t="s">
        <v>784</v>
      </c>
      <c r="M50" s="12" t="s">
        <v>784</v>
      </c>
      <c r="N50" s="12" t="s">
        <v>784</v>
      </c>
      <c r="O50" s="12"/>
      <c r="P50" s="12" t="s">
        <v>230</v>
      </c>
      <c r="Q50" s="12" t="s">
        <v>920</v>
      </c>
      <c r="R50" s="12">
        <v>10078069</v>
      </c>
      <c r="S50" s="12" t="s">
        <v>208</v>
      </c>
      <c r="T50" s="12"/>
      <c r="U50" s="12"/>
      <c r="V50" s="92">
        <v>45292</v>
      </c>
      <c r="W50" s="12"/>
      <c r="X50" s="12"/>
      <c r="Y50" s="12"/>
      <c r="Z50" s="12" t="s">
        <v>392</v>
      </c>
      <c r="AA50" s="12" t="s">
        <v>210</v>
      </c>
      <c r="AB50" s="12">
        <v>900385950</v>
      </c>
      <c r="AC50" s="12" t="s">
        <v>391</v>
      </c>
      <c r="AD50" s="12">
        <v>701344</v>
      </c>
      <c r="AE50" s="12">
        <v>0</v>
      </c>
      <c r="AF50" s="12">
        <v>133000</v>
      </c>
      <c r="AG50" s="12">
        <v>0</v>
      </c>
      <c r="AH50" s="12">
        <v>0</v>
      </c>
      <c r="AI50" s="12">
        <v>701344</v>
      </c>
      <c r="AJ50" s="12" t="s">
        <v>212</v>
      </c>
      <c r="AK50" s="12">
        <v>13.12</v>
      </c>
      <c r="AL50" s="31">
        <v>0.1</v>
      </c>
      <c r="AM50" s="12">
        <v>0</v>
      </c>
      <c r="AN50" s="32">
        <f t="shared" si="6"/>
        <v>70134.400000000009</v>
      </c>
      <c r="AO50" s="31">
        <v>0.1</v>
      </c>
      <c r="AP50" s="32">
        <f t="shared" si="10"/>
        <v>13300</v>
      </c>
      <c r="AQ50" s="31">
        <v>1.5699999999999999E-2</v>
      </c>
      <c r="AR50" s="32">
        <f t="shared" si="7"/>
        <v>11011.100799999998</v>
      </c>
      <c r="AS50" s="31">
        <f t="shared" si="8"/>
        <v>8.4300000000000014E-2</v>
      </c>
      <c r="AT50" s="89">
        <f t="shared" si="9"/>
        <v>59123.299200000009</v>
      </c>
      <c r="AU50" s="12">
        <v>0</v>
      </c>
      <c r="AV50" s="12" t="s">
        <v>213</v>
      </c>
      <c r="AW50" s="12" t="s">
        <v>213</v>
      </c>
      <c r="AX50" s="12">
        <v>0</v>
      </c>
      <c r="AY50" s="12" t="s">
        <v>214</v>
      </c>
      <c r="AZ50" s="33" t="s">
        <v>393</v>
      </c>
      <c r="BA50" s="12" t="s">
        <v>215</v>
      </c>
      <c r="BB50" s="12">
        <v>66001</v>
      </c>
      <c r="BC50" s="12" t="s">
        <v>276</v>
      </c>
      <c r="BD50" s="12">
        <v>4</v>
      </c>
      <c r="BE50" s="12">
        <v>0</v>
      </c>
      <c r="BF50" s="12"/>
      <c r="BG50" s="34" t="s">
        <v>394</v>
      </c>
      <c r="BH50" s="12">
        <v>3274700</v>
      </c>
      <c r="BI50" s="12">
        <v>3105532576</v>
      </c>
      <c r="BJ50" s="33" t="s">
        <v>393</v>
      </c>
      <c r="BK50" s="12" t="s">
        <v>215</v>
      </c>
      <c r="BL50" s="12" t="s">
        <v>395</v>
      </c>
      <c r="BM50" s="12">
        <v>6</v>
      </c>
      <c r="BN50" s="35">
        <v>42962</v>
      </c>
      <c r="BO50" s="35">
        <v>45336</v>
      </c>
      <c r="BP50" s="35">
        <v>45292</v>
      </c>
      <c r="BQ50" s="35">
        <v>45306</v>
      </c>
      <c r="BR50" s="12" t="s">
        <v>913</v>
      </c>
      <c r="BS50" s="12" t="s">
        <v>217</v>
      </c>
      <c r="BT50" s="12">
        <v>79907701</v>
      </c>
      <c r="BU50" s="12" t="s">
        <v>396</v>
      </c>
      <c r="BV50" s="12">
        <v>66001</v>
      </c>
      <c r="BW50" s="33" t="s">
        <v>393</v>
      </c>
      <c r="BX50" s="12" t="s">
        <v>215</v>
      </c>
      <c r="BY50" s="12">
        <v>3506137060</v>
      </c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 t="s">
        <v>209</v>
      </c>
      <c r="DI50" s="12">
        <v>4325696</v>
      </c>
      <c r="DJ50" s="12" t="s">
        <v>222</v>
      </c>
      <c r="DK50" s="12" t="s">
        <v>946</v>
      </c>
      <c r="DL50" s="36">
        <v>1</v>
      </c>
      <c r="DM50" s="12" t="s">
        <v>1091</v>
      </c>
      <c r="DN50" s="12"/>
      <c r="DO50" s="12">
        <v>3006104205</v>
      </c>
      <c r="DP50" s="12"/>
      <c r="DQ50" s="34" t="s">
        <v>406</v>
      </c>
      <c r="DR50" s="12" t="s">
        <v>291</v>
      </c>
      <c r="DS50" s="12" t="s">
        <v>215</v>
      </c>
      <c r="DT50" s="12">
        <v>66001</v>
      </c>
      <c r="DU50" s="12" t="s">
        <v>946</v>
      </c>
      <c r="DV50" s="12">
        <v>4325696</v>
      </c>
      <c r="DW50" s="12" t="s">
        <v>225</v>
      </c>
      <c r="DX50" s="12" t="s">
        <v>248</v>
      </c>
      <c r="DY50" s="12" t="s">
        <v>227</v>
      </c>
      <c r="DZ50" s="37">
        <v>5782006679</v>
      </c>
      <c r="EA50" s="12">
        <v>25</v>
      </c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>
        <v>900344029</v>
      </c>
      <c r="GX50" s="12" t="s">
        <v>244</v>
      </c>
      <c r="GY50" s="12" t="s">
        <v>284</v>
      </c>
      <c r="GZ50" s="12" t="s">
        <v>245</v>
      </c>
      <c r="HA50" s="12" t="s">
        <v>246</v>
      </c>
      <c r="HB50" s="12">
        <v>3127551168</v>
      </c>
      <c r="HC50" s="34" t="s">
        <v>247</v>
      </c>
      <c r="HD50" s="12" t="s">
        <v>244</v>
      </c>
      <c r="HE50" s="12" t="s">
        <v>243</v>
      </c>
      <c r="HF50" s="12" t="s">
        <v>425</v>
      </c>
      <c r="HG50" s="12" t="s">
        <v>725</v>
      </c>
      <c r="HH50" s="12" t="s">
        <v>249</v>
      </c>
      <c r="HI50" s="12">
        <v>24125168818</v>
      </c>
      <c r="HJ50" s="12" t="s">
        <v>250</v>
      </c>
      <c r="HK50" s="12" t="s">
        <v>242</v>
      </c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 t="s">
        <v>398</v>
      </c>
      <c r="IT50" s="12" t="s">
        <v>269</v>
      </c>
      <c r="IU50" s="12" t="s">
        <v>945</v>
      </c>
      <c r="IV50" s="13">
        <v>100000</v>
      </c>
    </row>
    <row r="51" spans="1:256" s="13" customFormat="1" x14ac:dyDescent="0.25">
      <c r="A51" s="12">
        <v>70063</v>
      </c>
      <c r="B51" s="12">
        <v>83</v>
      </c>
      <c r="C51" s="12" t="s">
        <v>918</v>
      </c>
      <c r="D51" s="12">
        <v>70063</v>
      </c>
      <c r="E51" s="12">
        <v>70063</v>
      </c>
      <c r="F51" s="89">
        <v>300000</v>
      </c>
      <c r="G51" s="12">
        <v>0</v>
      </c>
      <c r="H51" s="12" t="s">
        <v>922</v>
      </c>
      <c r="I51" s="12"/>
      <c r="J51" s="12"/>
      <c r="K51" s="12" t="s">
        <v>784</v>
      </c>
      <c r="L51" s="12" t="s">
        <v>784</v>
      </c>
      <c r="M51" s="12" t="s">
        <v>784</v>
      </c>
      <c r="N51" s="12" t="s">
        <v>784</v>
      </c>
      <c r="O51" s="12"/>
      <c r="P51" s="12" t="s">
        <v>213</v>
      </c>
      <c r="Q51" s="12" t="s">
        <v>920</v>
      </c>
      <c r="R51" s="12">
        <v>10078123</v>
      </c>
      <c r="S51" s="12" t="s">
        <v>208</v>
      </c>
      <c r="T51" s="12"/>
      <c r="U51" s="12"/>
      <c r="V51" s="92">
        <v>45292</v>
      </c>
      <c r="W51" s="12"/>
      <c r="X51" s="12"/>
      <c r="Y51" s="12"/>
      <c r="Z51" s="12" t="s">
        <v>913</v>
      </c>
      <c r="AA51" s="12" t="s">
        <v>210</v>
      </c>
      <c r="AB51" s="12">
        <v>1088299037</v>
      </c>
      <c r="AC51" s="12" t="s">
        <v>714</v>
      </c>
      <c r="AD51" s="12">
        <v>850000</v>
      </c>
      <c r="AE51" s="12">
        <v>0</v>
      </c>
      <c r="AF51" s="12">
        <v>133000</v>
      </c>
      <c r="AG51" s="12">
        <v>0</v>
      </c>
      <c r="AH51" s="12">
        <v>0</v>
      </c>
      <c r="AI51" s="12">
        <v>850000</v>
      </c>
      <c r="AJ51" s="12" t="s">
        <v>212</v>
      </c>
      <c r="AK51" s="12">
        <v>13.12</v>
      </c>
      <c r="AL51" s="31">
        <v>0.1</v>
      </c>
      <c r="AM51" s="12">
        <v>0</v>
      </c>
      <c r="AN51" s="32">
        <f t="shared" si="6"/>
        <v>85000</v>
      </c>
      <c r="AO51" s="31">
        <v>0.1</v>
      </c>
      <c r="AP51" s="32">
        <f t="shared" si="10"/>
        <v>13300</v>
      </c>
      <c r="AQ51" s="31">
        <v>1.5699999999999999E-2</v>
      </c>
      <c r="AR51" s="32">
        <f t="shared" si="7"/>
        <v>13344.999999999998</v>
      </c>
      <c r="AS51" s="31">
        <f t="shared" si="8"/>
        <v>8.4300000000000014E-2</v>
      </c>
      <c r="AT51" s="89">
        <f t="shared" si="9"/>
        <v>71655.000000000015</v>
      </c>
      <c r="AU51" s="12">
        <v>0</v>
      </c>
      <c r="AV51" s="12" t="s">
        <v>213</v>
      </c>
      <c r="AW51" s="12" t="s">
        <v>213</v>
      </c>
      <c r="AX51" s="12">
        <v>0</v>
      </c>
      <c r="AY51" s="12" t="s">
        <v>214</v>
      </c>
      <c r="AZ51" s="12" t="s">
        <v>715</v>
      </c>
      <c r="BA51" s="12" t="s">
        <v>215</v>
      </c>
      <c r="BB51" s="12">
        <v>66001</v>
      </c>
      <c r="BC51" s="12" t="s">
        <v>716</v>
      </c>
      <c r="BD51" s="12">
        <v>4</v>
      </c>
      <c r="BE51" s="12">
        <v>0</v>
      </c>
      <c r="BF51" s="12"/>
      <c r="BG51" s="34" t="s">
        <v>717</v>
      </c>
      <c r="BH51" s="12"/>
      <c r="BI51" s="12">
        <v>3217874935</v>
      </c>
      <c r="BJ51" s="12" t="s">
        <v>715</v>
      </c>
      <c r="BK51" s="12" t="s">
        <v>215</v>
      </c>
      <c r="BL51" s="12" t="s">
        <v>235</v>
      </c>
      <c r="BM51" s="12">
        <v>12</v>
      </c>
      <c r="BN51" s="35">
        <v>45231</v>
      </c>
      <c r="BO51" s="35">
        <v>45596</v>
      </c>
      <c r="BP51" s="35">
        <v>45292</v>
      </c>
      <c r="BQ51" s="35">
        <v>45292</v>
      </c>
      <c r="BR51" s="12" t="s">
        <v>913</v>
      </c>
      <c r="BS51" s="12" t="s">
        <v>217</v>
      </c>
      <c r="BT51" s="12">
        <v>1088015725</v>
      </c>
      <c r="BU51" s="12" t="s">
        <v>718</v>
      </c>
      <c r="BV51" s="12">
        <v>66001</v>
      </c>
      <c r="BW51" s="12" t="s">
        <v>715</v>
      </c>
      <c r="BX51" s="12" t="s">
        <v>215</v>
      </c>
      <c r="BY51" s="12">
        <v>3163345411</v>
      </c>
      <c r="BZ51" s="12"/>
      <c r="CA51" s="34" t="s">
        <v>719</v>
      </c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 t="s">
        <v>209</v>
      </c>
      <c r="DI51" s="12">
        <v>93380504</v>
      </c>
      <c r="DJ51" s="12" t="s">
        <v>222</v>
      </c>
      <c r="DK51" s="12" t="s">
        <v>720</v>
      </c>
      <c r="DL51" s="36">
        <v>1</v>
      </c>
      <c r="DM51" s="12" t="s">
        <v>1114</v>
      </c>
      <c r="DN51" s="12"/>
      <c r="DO51" s="12">
        <v>3202751549</v>
      </c>
      <c r="DP51" s="12"/>
      <c r="DQ51" s="12" t="s">
        <v>721</v>
      </c>
      <c r="DR51" s="12" t="s">
        <v>291</v>
      </c>
      <c r="DS51" s="12" t="s">
        <v>215</v>
      </c>
      <c r="DT51" s="12">
        <v>66001</v>
      </c>
      <c r="DU51" s="12" t="s">
        <v>722</v>
      </c>
      <c r="DV51" s="12">
        <v>51936380</v>
      </c>
      <c r="DW51" s="12" t="s">
        <v>225</v>
      </c>
      <c r="DX51" s="12" t="s">
        <v>226</v>
      </c>
      <c r="DY51" s="12" t="s">
        <v>227</v>
      </c>
      <c r="DZ51" s="90" t="s">
        <v>723</v>
      </c>
      <c r="EA51" s="12">
        <v>10</v>
      </c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>
        <v>900344029</v>
      </c>
      <c r="GX51" s="12" t="s">
        <v>724</v>
      </c>
      <c r="GY51" s="12" t="s">
        <v>284</v>
      </c>
      <c r="GZ51" s="12" t="s">
        <v>245</v>
      </c>
      <c r="HA51" s="12" t="s">
        <v>246</v>
      </c>
      <c r="HB51" s="12">
        <v>3127551168</v>
      </c>
      <c r="HC51" s="34" t="s">
        <v>247</v>
      </c>
      <c r="HD51" s="12" t="s">
        <v>244</v>
      </c>
      <c r="HE51" s="12" t="s">
        <v>243</v>
      </c>
      <c r="HF51" s="12" t="s">
        <v>425</v>
      </c>
      <c r="HG51" s="12" t="s">
        <v>725</v>
      </c>
      <c r="HH51" s="12" t="s">
        <v>249</v>
      </c>
      <c r="HI51" s="12">
        <v>24125168818</v>
      </c>
      <c r="HJ51" s="12" t="s">
        <v>250</v>
      </c>
      <c r="HK51" s="12" t="s">
        <v>242</v>
      </c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 t="s">
        <v>726</v>
      </c>
      <c r="IT51" s="12" t="s">
        <v>269</v>
      </c>
      <c r="IU51" s="12" t="s">
        <v>960</v>
      </c>
      <c r="IV51" s="13">
        <v>300000</v>
      </c>
    </row>
    <row r="52" spans="1:256" s="13" customFormat="1" ht="17.45" customHeight="1" x14ac:dyDescent="0.25">
      <c r="A52" s="12">
        <v>70028</v>
      </c>
      <c r="B52" s="12"/>
      <c r="C52" s="12" t="s">
        <v>1104</v>
      </c>
      <c r="D52" s="12">
        <v>70028</v>
      </c>
      <c r="E52" s="12">
        <v>70028</v>
      </c>
      <c r="F52" s="89"/>
      <c r="G52" s="12"/>
      <c r="H52" s="12" t="s">
        <v>922</v>
      </c>
      <c r="I52" s="12"/>
      <c r="J52" s="12"/>
      <c r="K52" s="12" t="s">
        <v>784</v>
      </c>
      <c r="L52" s="12" t="s">
        <v>784</v>
      </c>
      <c r="M52" s="12" t="s">
        <v>784</v>
      </c>
      <c r="N52" s="12"/>
      <c r="O52" s="12"/>
      <c r="P52" s="12"/>
      <c r="Q52" s="12" t="s">
        <v>920</v>
      </c>
      <c r="R52" s="12">
        <v>10078498</v>
      </c>
      <c r="S52" s="12" t="s">
        <v>429</v>
      </c>
      <c r="T52" s="12"/>
      <c r="U52" s="12"/>
      <c r="V52" s="92">
        <v>45323</v>
      </c>
      <c r="W52" s="12"/>
      <c r="X52" s="12"/>
      <c r="Y52" s="12"/>
      <c r="Z52" s="12" t="s">
        <v>209</v>
      </c>
      <c r="AA52" s="12" t="s">
        <v>210</v>
      </c>
      <c r="AB52" s="12">
        <v>42155938</v>
      </c>
      <c r="AC52" s="12" t="s">
        <v>1154</v>
      </c>
      <c r="AD52" s="12">
        <v>1075000</v>
      </c>
      <c r="AE52" s="12">
        <v>0</v>
      </c>
      <c r="AF52" s="12">
        <v>0</v>
      </c>
      <c r="AG52" s="12">
        <v>0</v>
      </c>
      <c r="AH52" s="12">
        <v>0</v>
      </c>
      <c r="AI52" s="12">
        <v>1075000</v>
      </c>
      <c r="AJ52" s="12" t="s">
        <v>928</v>
      </c>
      <c r="AK52" s="12" t="s">
        <v>1109</v>
      </c>
      <c r="AL52" s="31">
        <v>9.8500000000000004E-2</v>
      </c>
      <c r="AM52" s="12">
        <v>0</v>
      </c>
      <c r="AN52" s="98">
        <f>+AI52*AL52</f>
        <v>105887.5</v>
      </c>
      <c r="AO52" s="31">
        <v>9.8500000000000004E-2</v>
      </c>
      <c r="AP52" s="12">
        <v>0</v>
      </c>
      <c r="AQ52" s="31">
        <v>1.5699999999999999E-2</v>
      </c>
      <c r="AR52" s="32">
        <f t="shared" si="7"/>
        <v>16877.5</v>
      </c>
      <c r="AS52" s="31">
        <f t="shared" si="8"/>
        <v>8.2800000000000012E-2</v>
      </c>
      <c r="AT52" s="89">
        <f t="shared" si="9"/>
        <v>89010.000000000015</v>
      </c>
      <c r="AU52" s="12">
        <v>0</v>
      </c>
      <c r="AV52" s="12" t="s">
        <v>213</v>
      </c>
      <c r="AW52" s="12" t="s">
        <v>213</v>
      </c>
      <c r="AX52" s="12">
        <v>0</v>
      </c>
      <c r="AY52" s="12" t="s">
        <v>214</v>
      </c>
      <c r="AZ52" s="12" t="s">
        <v>1155</v>
      </c>
      <c r="BA52" s="12" t="s">
        <v>215</v>
      </c>
      <c r="BB52" s="12">
        <v>66001</v>
      </c>
      <c r="BC52" s="12"/>
      <c r="BD52" s="12"/>
      <c r="BE52" s="12"/>
      <c r="BF52" s="12"/>
      <c r="BG52" s="34" t="s">
        <v>1160</v>
      </c>
      <c r="BH52" s="12"/>
      <c r="BI52" s="12" t="s">
        <v>1161</v>
      </c>
      <c r="BJ52" s="12" t="s">
        <v>1155</v>
      </c>
      <c r="BK52" s="12" t="s">
        <v>215</v>
      </c>
      <c r="BL52" s="12" t="s">
        <v>235</v>
      </c>
      <c r="BM52" s="12" t="s">
        <v>236</v>
      </c>
      <c r="BN52" s="35">
        <v>44387</v>
      </c>
      <c r="BO52" s="35">
        <v>45482</v>
      </c>
      <c r="BP52" s="35">
        <v>45323</v>
      </c>
      <c r="BQ52" s="35">
        <v>45332</v>
      </c>
      <c r="BR52" s="12" t="s">
        <v>209</v>
      </c>
      <c r="BS52" s="12" t="s">
        <v>217</v>
      </c>
      <c r="BT52" s="12">
        <v>10134115</v>
      </c>
      <c r="BU52" s="12" t="s">
        <v>1156</v>
      </c>
      <c r="BV52" s="12">
        <v>66001</v>
      </c>
      <c r="BW52" s="12" t="s">
        <v>1155</v>
      </c>
      <c r="BX52" s="12" t="s">
        <v>215</v>
      </c>
      <c r="BY52" s="12">
        <v>3113583187</v>
      </c>
      <c r="BZ52" s="12"/>
      <c r="CA52" s="34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 t="s">
        <v>209</v>
      </c>
      <c r="DI52" s="12">
        <v>25194571</v>
      </c>
      <c r="DJ52" s="12" t="s">
        <v>222</v>
      </c>
      <c r="DK52" s="12" t="s">
        <v>497</v>
      </c>
      <c r="DL52" s="36">
        <v>1</v>
      </c>
      <c r="DM52" s="12" t="s">
        <v>485</v>
      </c>
      <c r="DN52" s="12"/>
      <c r="DO52" s="12" t="s">
        <v>499</v>
      </c>
      <c r="DP52" s="12"/>
      <c r="DQ52" s="34" t="s">
        <v>1131</v>
      </c>
      <c r="DR52" s="12" t="s">
        <v>291</v>
      </c>
      <c r="DS52" s="12" t="s">
        <v>215</v>
      </c>
      <c r="DT52" s="12">
        <v>66001</v>
      </c>
      <c r="DU52" s="12" t="s">
        <v>497</v>
      </c>
      <c r="DV52" s="12">
        <v>25194571</v>
      </c>
      <c r="DW52" s="12" t="s">
        <v>225</v>
      </c>
      <c r="DX52" s="12" t="s">
        <v>226</v>
      </c>
      <c r="DY52" s="12" t="s">
        <v>227</v>
      </c>
      <c r="DZ52" s="90" t="s">
        <v>498</v>
      </c>
      <c r="EA52" s="12">
        <v>20</v>
      </c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38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 t="s">
        <v>928</v>
      </c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6" s="13" customFormat="1" x14ac:dyDescent="0.25">
      <c r="A53" s="12">
        <v>70060</v>
      </c>
      <c r="B53" s="12">
        <v>79</v>
      </c>
      <c r="C53" s="12" t="s">
        <v>918</v>
      </c>
      <c r="D53" s="12">
        <v>70060</v>
      </c>
      <c r="E53" s="12">
        <v>70060</v>
      </c>
      <c r="F53" s="89">
        <v>300000</v>
      </c>
      <c r="G53" s="12">
        <v>0</v>
      </c>
      <c r="H53" s="12" t="s">
        <v>922</v>
      </c>
      <c r="I53" s="12"/>
      <c r="J53" s="12"/>
      <c r="K53" s="12" t="s">
        <v>784</v>
      </c>
      <c r="L53" s="12" t="s">
        <v>1243</v>
      </c>
      <c r="M53" s="12" t="s">
        <v>784</v>
      </c>
      <c r="N53" s="12"/>
      <c r="O53" s="12"/>
      <c r="P53" s="12" t="s">
        <v>230</v>
      </c>
      <c r="Q53" s="12" t="s">
        <v>920</v>
      </c>
      <c r="R53" s="12">
        <v>10078119</v>
      </c>
      <c r="S53" s="12" t="s">
        <v>208</v>
      </c>
      <c r="T53" s="12"/>
      <c r="U53" s="12"/>
      <c r="V53" s="92">
        <v>45292</v>
      </c>
      <c r="W53" s="12"/>
      <c r="X53" s="12"/>
      <c r="Y53" s="12"/>
      <c r="Z53" s="12" t="s">
        <v>913</v>
      </c>
      <c r="AA53" s="12" t="s">
        <v>210</v>
      </c>
      <c r="AB53" s="12">
        <v>1088288822</v>
      </c>
      <c r="AC53" s="12" t="s">
        <v>658</v>
      </c>
      <c r="AD53" s="12">
        <f>1300000</f>
        <v>1300000</v>
      </c>
      <c r="AE53" s="12">
        <v>0</v>
      </c>
      <c r="AF53" s="12">
        <v>0</v>
      </c>
      <c r="AG53" s="12">
        <v>0</v>
      </c>
      <c r="AH53" s="12">
        <v>0</v>
      </c>
      <c r="AI53" s="12">
        <v>1300000</v>
      </c>
      <c r="AJ53" s="12" t="s">
        <v>212</v>
      </c>
      <c r="AK53" s="12">
        <v>13.12</v>
      </c>
      <c r="AL53" s="31">
        <v>0.1</v>
      </c>
      <c r="AM53" s="12">
        <v>0</v>
      </c>
      <c r="AN53" s="32">
        <f t="shared" ref="AN53:AN66" si="11">AD53*AL53</f>
        <v>130000</v>
      </c>
      <c r="AO53" s="31">
        <v>0.1</v>
      </c>
      <c r="AP53" s="32">
        <f t="shared" ref="AP53:AP66" si="12">AF53*AO53</f>
        <v>0</v>
      </c>
      <c r="AQ53" s="31">
        <v>1.5699999999999999E-2</v>
      </c>
      <c r="AR53" s="32">
        <f t="shared" si="7"/>
        <v>20410</v>
      </c>
      <c r="AS53" s="31">
        <f t="shared" si="8"/>
        <v>8.4300000000000014E-2</v>
      </c>
      <c r="AT53" s="89">
        <f t="shared" si="9"/>
        <v>109590.00000000001</v>
      </c>
      <c r="AU53" s="12">
        <v>0</v>
      </c>
      <c r="AV53" s="12" t="s">
        <v>213</v>
      </c>
      <c r="AW53" s="12" t="s">
        <v>213</v>
      </c>
      <c r="AX53" s="12">
        <v>0</v>
      </c>
      <c r="AY53" s="12" t="s">
        <v>214</v>
      </c>
      <c r="AZ53" s="12" t="s">
        <v>659</v>
      </c>
      <c r="BA53" s="12" t="s">
        <v>215</v>
      </c>
      <c r="BB53" s="12">
        <v>66001</v>
      </c>
      <c r="BC53" s="12" t="s">
        <v>660</v>
      </c>
      <c r="BD53" s="12"/>
      <c r="BE53" s="12">
        <v>0</v>
      </c>
      <c r="BF53" s="12"/>
      <c r="BG53" s="34" t="s">
        <v>661</v>
      </c>
      <c r="BH53" s="12"/>
      <c r="BI53" s="12">
        <v>3196673587</v>
      </c>
      <c r="BJ53" s="12" t="s">
        <v>659</v>
      </c>
      <c r="BK53" s="12" t="s">
        <v>215</v>
      </c>
      <c r="BL53" s="12" t="s">
        <v>235</v>
      </c>
      <c r="BM53" s="12">
        <v>12</v>
      </c>
      <c r="BN53" s="35">
        <v>44866</v>
      </c>
      <c r="BO53" s="35">
        <v>45596</v>
      </c>
      <c r="BP53" s="35">
        <v>45292</v>
      </c>
      <c r="BQ53" s="35">
        <v>45292</v>
      </c>
      <c r="BR53" s="12" t="s">
        <v>913</v>
      </c>
      <c r="BS53" s="12" t="s">
        <v>217</v>
      </c>
      <c r="BT53" s="12">
        <v>31427332</v>
      </c>
      <c r="BU53" s="12" t="s">
        <v>953</v>
      </c>
      <c r="BV53" s="12">
        <v>66001</v>
      </c>
      <c r="BW53" s="12" t="s">
        <v>659</v>
      </c>
      <c r="BX53" s="12" t="s">
        <v>215</v>
      </c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 t="s">
        <v>209</v>
      </c>
      <c r="DI53" s="12">
        <v>10113401</v>
      </c>
      <c r="DJ53" s="12" t="s">
        <v>222</v>
      </c>
      <c r="DK53" s="12" t="s">
        <v>699</v>
      </c>
      <c r="DL53" s="36">
        <v>1</v>
      </c>
      <c r="DM53" s="12" t="s">
        <v>1114</v>
      </c>
      <c r="DN53" s="12"/>
      <c r="DO53" s="12" t="s">
        <v>700</v>
      </c>
      <c r="DP53" s="12"/>
      <c r="DQ53" s="34" t="s">
        <v>1129</v>
      </c>
      <c r="DR53" s="12" t="s">
        <v>291</v>
      </c>
      <c r="DS53" s="12" t="s">
        <v>215</v>
      </c>
      <c r="DT53" s="12">
        <v>66001</v>
      </c>
      <c r="DU53" s="12" t="s">
        <v>699</v>
      </c>
      <c r="DV53" s="12">
        <v>10133401</v>
      </c>
      <c r="DW53" s="12" t="s">
        <v>225</v>
      </c>
      <c r="DX53" s="12" t="s">
        <v>226</v>
      </c>
      <c r="DY53" s="12" t="s">
        <v>227</v>
      </c>
      <c r="DZ53" s="12">
        <v>74263588464</v>
      </c>
      <c r="EA53" s="12">
        <v>10</v>
      </c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 t="s">
        <v>928</v>
      </c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 t="s">
        <v>304</v>
      </c>
      <c r="IT53" s="12" t="s">
        <v>269</v>
      </c>
      <c r="IU53" s="12" t="s">
        <v>954</v>
      </c>
      <c r="IV53" s="13">
        <v>300000</v>
      </c>
    </row>
    <row r="54" spans="1:256" s="13" customFormat="1" x14ac:dyDescent="0.25">
      <c r="A54" s="12">
        <v>70055</v>
      </c>
      <c r="B54" s="12">
        <v>72</v>
      </c>
      <c r="C54" s="12" t="s">
        <v>918</v>
      </c>
      <c r="D54" s="12">
        <v>70055</v>
      </c>
      <c r="E54" s="12">
        <v>70055</v>
      </c>
      <c r="F54" s="89">
        <v>250000</v>
      </c>
      <c r="G54" s="12">
        <v>0</v>
      </c>
      <c r="H54" s="12" t="s">
        <v>922</v>
      </c>
      <c r="I54" s="12"/>
      <c r="J54" s="12"/>
      <c r="K54" s="12" t="s">
        <v>784</v>
      </c>
      <c r="L54" s="12" t="s">
        <v>784</v>
      </c>
      <c r="M54" s="12" t="s">
        <v>784</v>
      </c>
      <c r="N54" s="12"/>
      <c r="O54" s="12"/>
      <c r="P54" s="12" t="s">
        <v>213</v>
      </c>
      <c r="Q54" s="12" t="s">
        <v>920</v>
      </c>
      <c r="R54" s="12">
        <v>10078113</v>
      </c>
      <c r="S54" s="12" t="s">
        <v>429</v>
      </c>
      <c r="T54" s="12"/>
      <c r="U54" s="12"/>
      <c r="V54" s="92">
        <v>45292</v>
      </c>
      <c r="W54" s="12"/>
      <c r="X54" s="12"/>
      <c r="Y54" s="12"/>
      <c r="Z54" s="12" t="s">
        <v>913</v>
      </c>
      <c r="AA54" s="12" t="s">
        <v>210</v>
      </c>
      <c r="AB54" s="12">
        <v>9734287</v>
      </c>
      <c r="AC54" s="12" t="s">
        <v>641</v>
      </c>
      <c r="AD54" s="12">
        <v>1357440</v>
      </c>
      <c r="AE54" s="12">
        <v>0</v>
      </c>
      <c r="AF54" s="12">
        <v>0</v>
      </c>
      <c r="AG54" s="12">
        <v>0</v>
      </c>
      <c r="AH54" s="12">
        <v>0</v>
      </c>
      <c r="AI54" s="12">
        <v>1357440</v>
      </c>
      <c r="AJ54" s="12" t="s">
        <v>928</v>
      </c>
      <c r="AK54" s="12">
        <v>13.12</v>
      </c>
      <c r="AL54" s="31">
        <v>0.1</v>
      </c>
      <c r="AM54" s="12">
        <v>0</v>
      </c>
      <c r="AN54" s="32">
        <f t="shared" si="11"/>
        <v>135744</v>
      </c>
      <c r="AO54" s="31">
        <v>0.1</v>
      </c>
      <c r="AP54" s="32">
        <f t="shared" si="12"/>
        <v>0</v>
      </c>
      <c r="AQ54" s="31">
        <v>1.5699999999999999E-2</v>
      </c>
      <c r="AR54" s="32">
        <f t="shared" si="7"/>
        <v>21311.807999999997</v>
      </c>
      <c r="AS54" s="31">
        <f t="shared" si="8"/>
        <v>8.4300000000000014E-2</v>
      </c>
      <c r="AT54" s="89">
        <f t="shared" si="9"/>
        <v>114432.19200000002</v>
      </c>
      <c r="AU54" s="12">
        <v>0</v>
      </c>
      <c r="AV54" s="12" t="s">
        <v>213</v>
      </c>
      <c r="AW54" s="12" t="s">
        <v>213</v>
      </c>
      <c r="AX54" s="12">
        <v>0</v>
      </c>
      <c r="AY54" s="12" t="s">
        <v>214</v>
      </c>
      <c r="AZ54" s="12" t="s">
        <v>640</v>
      </c>
      <c r="BA54" s="12" t="s">
        <v>215</v>
      </c>
      <c r="BB54" s="12">
        <v>66001</v>
      </c>
      <c r="BC54" s="12" t="s">
        <v>646</v>
      </c>
      <c r="BD54" s="12"/>
      <c r="BE54" s="12">
        <v>0</v>
      </c>
      <c r="BF54" s="12"/>
      <c r="BG54" s="34" t="s">
        <v>642</v>
      </c>
      <c r="BH54" s="12">
        <v>3174986925</v>
      </c>
      <c r="BI54" s="12">
        <v>3174986925</v>
      </c>
      <c r="BJ54" s="12" t="s">
        <v>643</v>
      </c>
      <c r="BK54" s="12" t="s">
        <v>215</v>
      </c>
      <c r="BL54" s="12" t="s">
        <v>235</v>
      </c>
      <c r="BM54" s="12">
        <v>12</v>
      </c>
      <c r="BN54" s="35">
        <v>44905</v>
      </c>
      <c r="BO54" s="35">
        <v>45635</v>
      </c>
      <c r="BP54" s="35">
        <v>45292</v>
      </c>
      <c r="BQ54" s="35">
        <v>45301</v>
      </c>
      <c r="BR54" s="12" t="s">
        <v>913</v>
      </c>
      <c r="BS54" s="12" t="s">
        <v>217</v>
      </c>
      <c r="BT54" s="12">
        <v>1094901920</v>
      </c>
      <c r="BU54" s="12" t="s">
        <v>644</v>
      </c>
      <c r="BV54" s="12">
        <v>66001</v>
      </c>
      <c r="BW54" s="12" t="s">
        <v>640</v>
      </c>
      <c r="BX54" s="12" t="s">
        <v>215</v>
      </c>
      <c r="BY54" s="12">
        <v>3147768634</v>
      </c>
      <c r="BZ54" s="12">
        <v>3147768634</v>
      </c>
      <c r="CA54" s="34" t="s">
        <v>645</v>
      </c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 t="s">
        <v>209</v>
      </c>
      <c r="DI54" s="12">
        <v>42060598</v>
      </c>
      <c r="DJ54" s="12" t="s">
        <v>222</v>
      </c>
      <c r="DK54" s="12" t="s">
        <v>482</v>
      </c>
      <c r="DL54" s="36">
        <v>1</v>
      </c>
      <c r="DM54" s="12" t="s">
        <v>1114</v>
      </c>
      <c r="DN54" s="12"/>
      <c r="DO54" s="12" t="s">
        <v>483</v>
      </c>
      <c r="DP54" s="12"/>
      <c r="DQ54" s="34" t="s">
        <v>487</v>
      </c>
      <c r="DR54" s="12" t="s">
        <v>291</v>
      </c>
      <c r="DS54" s="12" t="s">
        <v>215</v>
      </c>
      <c r="DT54" s="12">
        <v>66001</v>
      </c>
      <c r="DU54" s="12" t="s">
        <v>482</v>
      </c>
      <c r="DV54" s="12">
        <v>42060598</v>
      </c>
      <c r="DW54" s="12" t="s">
        <v>225</v>
      </c>
      <c r="DX54" s="12" t="s">
        <v>248</v>
      </c>
      <c r="DY54" s="12" t="s">
        <v>227</v>
      </c>
      <c r="DZ54" s="37">
        <v>6962014020</v>
      </c>
      <c r="EA54" s="12">
        <v>20</v>
      </c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 t="s">
        <v>928</v>
      </c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 t="s">
        <v>256</v>
      </c>
      <c r="IT54" s="12" t="s">
        <v>269</v>
      </c>
      <c r="IU54" s="12" t="s">
        <v>955</v>
      </c>
      <c r="IV54" s="13">
        <v>250000</v>
      </c>
    </row>
    <row r="55" spans="1:256" s="13" customFormat="1" ht="15.95" customHeight="1" x14ac:dyDescent="0.25">
      <c r="A55" s="12">
        <v>70061</v>
      </c>
      <c r="B55" s="12">
        <v>80</v>
      </c>
      <c r="C55" s="12" t="s">
        <v>918</v>
      </c>
      <c r="D55" s="12">
        <v>70061</v>
      </c>
      <c r="E55" s="12">
        <v>70061</v>
      </c>
      <c r="F55" s="89">
        <v>300000</v>
      </c>
      <c r="G55" s="12">
        <v>0</v>
      </c>
      <c r="H55" s="12" t="s">
        <v>922</v>
      </c>
      <c r="I55" s="12"/>
      <c r="J55" s="12"/>
      <c r="K55" s="12" t="s">
        <v>784</v>
      </c>
      <c r="L55" s="12" t="s">
        <v>784</v>
      </c>
      <c r="M55" s="12" t="s">
        <v>784</v>
      </c>
      <c r="N55" s="12"/>
      <c r="O55" s="12"/>
      <c r="P55" s="12" t="s">
        <v>213</v>
      </c>
      <c r="Q55" s="12" t="s">
        <v>920</v>
      </c>
      <c r="R55" s="12">
        <v>10078120</v>
      </c>
      <c r="S55" s="12" t="s">
        <v>208</v>
      </c>
      <c r="T55" s="12"/>
      <c r="U55" s="12"/>
      <c r="V55" s="92">
        <v>45292</v>
      </c>
      <c r="W55" s="12"/>
      <c r="X55" s="12"/>
      <c r="Y55" s="12"/>
      <c r="Z55" s="12" t="s">
        <v>913</v>
      </c>
      <c r="AA55" s="12" t="s">
        <v>210</v>
      </c>
      <c r="AB55" s="12">
        <v>1087560547</v>
      </c>
      <c r="AC55" s="12" t="s">
        <v>885</v>
      </c>
      <c r="AD55" s="12">
        <v>1600000</v>
      </c>
      <c r="AE55" s="12">
        <v>0</v>
      </c>
      <c r="AF55" s="12">
        <v>0</v>
      </c>
      <c r="AG55" s="12">
        <v>0</v>
      </c>
      <c r="AH55" s="12">
        <v>0</v>
      </c>
      <c r="AI55" s="12">
        <v>1600000</v>
      </c>
      <c r="AJ55" s="12" t="s">
        <v>212</v>
      </c>
      <c r="AK55" s="12">
        <v>13.12</v>
      </c>
      <c r="AL55" s="31">
        <v>0.1</v>
      </c>
      <c r="AM55" s="12">
        <v>0</v>
      </c>
      <c r="AN55" s="32">
        <f t="shared" si="11"/>
        <v>160000</v>
      </c>
      <c r="AO55" s="31">
        <v>0.1</v>
      </c>
      <c r="AP55" s="32">
        <f t="shared" si="12"/>
        <v>0</v>
      </c>
      <c r="AQ55" s="31">
        <v>1.5699999999999999E-2</v>
      </c>
      <c r="AR55" s="32">
        <f t="shared" si="7"/>
        <v>25119.999999999996</v>
      </c>
      <c r="AS55" s="31">
        <f t="shared" si="8"/>
        <v>8.4300000000000014E-2</v>
      </c>
      <c r="AT55" s="89">
        <f t="shared" si="9"/>
        <v>134880.00000000003</v>
      </c>
      <c r="AU55" s="12">
        <v>0</v>
      </c>
      <c r="AV55" s="12" t="s">
        <v>213</v>
      </c>
      <c r="AW55" s="12" t="s">
        <v>213</v>
      </c>
      <c r="AX55" s="12">
        <v>0</v>
      </c>
      <c r="AY55" s="12" t="s">
        <v>214</v>
      </c>
      <c r="AZ55" s="12" t="s">
        <v>662</v>
      </c>
      <c r="BA55" s="12" t="s">
        <v>215</v>
      </c>
      <c r="BB55" s="12">
        <v>66001</v>
      </c>
      <c r="BC55" s="12" t="s">
        <v>660</v>
      </c>
      <c r="BD55" s="12"/>
      <c r="BE55" s="12">
        <v>0</v>
      </c>
      <c r="BF55" s="12"/>
      <c r="BG55" s="34" t="s">
        <v>1123</v>
      </c>
      <c r="BH55" s="12"/>
      <c r="BI55" s="12"/>
      <c r="BJ55" s="12" t="s">
        <v>662</v>
      </c>
      <c r="BK55" s="12" t="s">
        <v>215</v>
      </c>
      <c r="BL55" s="12" t="s">
        <v>235</v>
      </c>
      <c r="BM55" s="12">
        <v>12</v>
      </c>
      <c r="BN55" s="35">
        <v>45122</v>
      </c>
      <c r="BO55" s="35">
        <v>45487</v>
      </c>
      <c r="BP55" s="35">
        <v>45292</v>
      </c>
      <c r="BQ55" s="35">
        <v>45306</v>
      </c>
      <c r="BR55" s="12" t="s">
        <v>913</v>
      </c>
      <c r="BS55" s="12" t="s">
        <v>217</v>
      </c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 t="s">
        <v>209</v>
      </c>
      <c r="DI55" s="12">
        <v>24622396</v>
      </c>
      <c r="DJ55" s="12" t="s">
        <v>222</v>
      </c>
      <c r="DK55" s="12" t="s">
        <v>701</v>
      </c>
      <c r="DL55" s="36">
        <v>1</v>
      </c>
      <c r="DM55" s="12" t="s">
        <v>1114</v>
      </c>
      <c r="DN55" s="12"/>
      <c r="DO55" s="12">
        <v>3113649487</v>
      </c>
      <c r="DP55" s="12"/>
      <c r="DQ55" s="34" t="s">
        <v>1127</v>
      </c>
      <c r="DR55" s="12" t="s">
        <v>291</v>
      </c>
      <c r="DS55" s="12" t="s">
        <v>215</v>
      </c>
      <c r="DT55" s="12">
        <v>66001</v>
      </c>
      <c r="DU55" s="12" t="s">
        <v>701</v>
      </c>
      <c r="DV55" s="12">
        <v>24622396</v>
      </c>
      <c r="DW55" s="12" t="s">
        <v>225</v>
      </c>
      <c r="DX55" s="12" t="s">
        <v>226</v>
      </c>
      <c r="DY55" s="12" t="s">
        <v>227</v>
      </c>
      <c r="DZ55" s="37">
        <v>85199114706</v>
      </c>
      <c r="EA55" s="12">
        <v>5</v>
      </c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 t="s">
        <v>928</v>
      </c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 t="s">
        <v>663</v>
      </c>
      <c r="IT55" s="12" t="s">
        <v>269</v>
      </c>
      <c r="IU55" s="12" t="s">
        <v>963</v>
      </c>
      <c r="IV55" s="13">
        <v>400000</v>
      </c>
    </row>
    <row r="56" spans="1:256" s="13" customFormat="1" x14ac:dyDescent="0.25">
      <c r="A56" s="12">
        <v>70048</v>
      </c>
      <c r="B56" s="12">
        <v>63</v>
      </c>
      <c r="C56" s="12" t="s">
        <v>918</v>
      </c>
      <c r="D56" s="12">
        <v>70048</v>
      </c>
      <c r="E56" s="12">
        <v>70048</v>
      </c>
      <c r="F56" s="89">
        <v>0</v>
      </c>
      <c r="G56" s="12">
        <v>0</v>
      </c>
      <c r="H56" s="12" t="s">
        <v>922</v>
      </c>
      <c r="I56" s="12"/>
      <c r="J56" s="12"/>
      <c r="K56" s="12" t="s">
        <v>784</v>
      </c>
      <c r="L56" s="12" t="s">
        <v>784</v>
      </c>
      <c r="M56" s="12" t="s">
        <v>912</v>
      </c>
      <c r="N56" s="12"/>
      <c r="O56" s="12"/>
      <c r="P56" s="12" t="s">
        <v>213</v>
      </c>
      <c r="Q56" s="12" t="s">
        <v>920</v>
      </c>
      <c r="R56" s="12">
        <v>10078102</v>
      </c>
      <c r="S56" s="12" t="s">
        <v>429</v>
      </c>
      <c r="T56" s="12"/>
      <c r="U56" s="12"/>
      <c r="V56" s="92">
        <v>45292</v>
      </c>
      <c r="W56" s="12"/>
      <c r="X56" s="12"/>
      <c r="Y56" s="12"/>
      <c r="Z56" s="12" t="s">
        <v>913</v>
      </c>
      <c r="AA56" s="12" t="s">
        <v>210</v>
      </c>
      <c r="AB56" s="12">
        <v>5887068</v>
      </c>
      <c r="AC56" s="12" t="s">
        <v>854</v>
      </c>
      <c r="AD56" s="12">
        <v>600000</v>
      </c>
      <c r="AE56" s="12">
        <v>0</v>
      </c>
      <c r="AF56" s="12">
        <v>0</v>
      </c>
      <c r="AG56" s="12">
        <v>0</v>
      </c>
      <c r="AH56" s="12">
        <v>0</v>
      </c>
      <c r="AI56" s="12">
        <v>600000</v>
      </c>
      <c r="AJ56" s="12" t="s">
        <v>928</v>
      </c>
      <c r="AK56" s="12">
        <v>13.12</v>
      </c>
      <c r="AL56" s="31">
        <v>0.1</v>
      </c>
      <c r="AM56" s="12">
        <v>0</v>
      </c>
      <c r="AN56" s="32">
        <f t="shared" si="11"/>
        <v>60000</v>
      </c>
      <c r="AO56" s="31">
        <v>0.1</v>
      </c>
      <c r="AP56" s="32">
        <f t="shared" si="12"/>
        <v>0</v>
      </c>
      <c r="AQ56" s="31">
        <v>1.5699999999999999E-2</v>
      </c>
      <c r="AR56" s="32">
        <f t="shared" si="7"/>
        <v>9420</v>
      </c>
      <c r="AS56" s="31">
        <f t="shared" si="8"/>
        <v>8.4300000000000014E-2</v>
      </c>
      <c r="AT56" s="89">
        <f t="shared" si="9"/>
        <v>50580.000000000007</v>
      </c>
      <c r="AU56" s="12">
        <v>0</v>
      </c>
      <c r="AV56" s="12" t="s">
        <v>213</v>
      </c>
      <c r="AW56" s="12" t="s">
        <v>213</v>
      </c>
      <c r="AX56" s="12">
        <v>0</v>
      </c>
      <c r="AY56" s="12" t="s">
        <v>214</v>
      </c>
      <c r="AZ56" s="12" t="s">
        <v>668</v>
      </c>
      <c r="BA56" s="12" t="s">
        <v>215</v>
      </c>
      <c r="BB56" s="12">
        <v>66001</v>
      </c>
      <c r="BC56" s="12"/>
      <c r="BD56" s="12"/>
      <c r="BE56" s="12">
        <v>0</v>
      </c>
      <c r="BF56" s="12"/>
      <c r="BG56" s="34" t="s">
        <v>855</v>
      </c>
      <c r="BH56" s="12"/>
      <c r="BI56" s="12">
        <v>3226768136</v>
      </c>
      <c r="BJ56" s="12" t="s">
        <v>668</v>
      </c>
      <c r="BK56" s="12" t="s">
        <v>215</v>
      </c>
      <c r="BL56" s="12" t="s">
        <v>235</v>
      </c>
      <c r="BM56" s="12">
        <v>6</v>
      </c>
      <c r="BN56" s="35">
        <v>45132</v>
      </c>
      <c r="BO56" s="35">
        <v>45497</v>
      </c>
      <c r="BP56" s="35">
        <v>45292</v>
      </c>
      <c r="BQ56" s="35">
        <v>45316</v>
      </c>
      <c r="BR56" s="12" t="s">
        <v>913</v>
      </c>
      <c r="BS56" s="12" t="s">
        <v>217</v>
      </c>
      <c r="BT56" s="12">
        <v>15888842</v>
      </c>
      <c r="BU56" s="12" t="s">
        <v>856</v>
      </c>
      <c r="BV56" s="12">
        <v>66001</v>
      </c>
      <c r="BW56" s="12" t="s">
        <v>668</v>
      </c>
      <c r="BX56" s="12" t="s">
        <v>215</v>
      </c>
      <c r="BY56" s="12">
        <v>3235803110</v>
      </c>
      <c r="BZ56" s="12"/>
      <c r="CA56" s="34" t="s">
        <v>857</v>
      </c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 t="s">
        <v>209</v>
      </c>
      <c r="DI56" s="12">
        <v>24694417</v>
      </c>
      <c r="DJ56" s="12" t="s">
        <v>222</v>
      </c>
      <c r="DK56" s="12" t="s">
        <v>669</v>
      </c>
      <c r="DL56" s="36">
        <v>1</v>
      </c>
      <c r="DM56" s="12" t="s">
        <v>1096</v>
      </c>
      <c r="DN56" s="12"/>
      <c r="DO56" s="12" t="s">
        <v>670</v>
      </c>
      <c r="DP56" s="12"/>
      <c r="DQ56" s="34" t="s">
        <v>671</v>
      </c>
      <c r="DR56" s="12" t="s">
        <v>291</v>
      </c>
      <c r="DS56" s="12" t="s">
        <v>215</v>
      </c>
      <c r="DT56" s="12">
        <v>66001</v>
      </c>
      <c r="DU56" s="12" t="s">
        <v>669</v>
      </c>
      <c r="DV56" s="12">
        <v>24694417</v>
      </c>
      <c r="DW56" s="12" t="s">
        <v>225</v>
      </c>
      <c r="DX56" s="12" t="s">
        <v>240</v>
      </c>
      <c r="DY56" s="101" t="s">
        <v>227</v>
      </c>
      <c r="DZ56" s="90" t="s">
        <v>673</v>
      </c>
      <c r="EA56" s="12">
        <v>5</v>
      </c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 t="s">
        <v>928</v>
      </c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 t="s">
        <v>256</v>
      </c>
      <c r="IT56" s="12" t="s">
        <v>269</v>
      </c>
      <c r="IU56" s="12" t="s">
        <v>945</v>
      </c>
      <c r="IV56" s="13">
        <v>250000</v>
      </c>
    </row>
    <row r="57" spans="1:256" s="13" customFormat="1" x14ac:dyDescent="0.25">
      <c r="A57" s="12">
        <v>70049</v>
      </c>
      <c r="B57" s="12">
        <v>64</v>
      </c>
      <c r="C57" s="12" t="s">
        <v>918</v>
      </c>
      <c r="D57" s="12">
        <v>70049</v>
      </c>
      <c r="E57" s="12">
        <v>70049</v>
      </c>
      <c r="F57" s="89">
        <v>250000</v>
      </c>
      <c r="G57" s="12">
        <v>0</v>
      </c>
      <c r="H57" s="12" t="s">
        <v>922</v>
      </c>
      <c r="I57" s="12"/>
      <c r="J57" s="12"/>
      <c r="K57" s="12" t="s">
        <v>784</v>
      </c>
      <c r="L57" s="12" t="s">
        <v>784</v>
      </c>
      <c r="M57" s="12" t="s">
        <v>912</v>
      </c>
      <c r="N57" s="12"/>
      <c r="O57" s="12"/>
      <c r="P57" s="12" t="s">
        <v>230</v>
      </c>
      <c r="Q57" s="12" t="s">
        <v>920</v>
      </c>
      <c r="R57" s="12">
        <v>10078103</v>
      </c>
      <c r="S57" s="12" t="s">
        <v>429</v>
      </c>
      <c r="T57" s="12"/>
      <c r="U57" s="12"/>
      <c r="V57" s="92">
        <v>45292</v>
      </c>
      <c r="W57" s="12"/>
      <c r="X57" s="12"/>
      <c r="Y57" s="12"/>
      <c r="Z57" s="12" t="s">
        <v>913</v>
      </c>
      <c r="AA57" s="12" t="s">
        <v>210</v>
      </c>
      <c r="AB57" s="12">
        <v>26386281</v>
      </c>
      <c r="AC57" s="12" t="s">
        <v>609</v>
      </c>
      <c r="AD57" s="12">
        <v>900000</v>
      </c>
      <c r="AE57" s="12">
        <v>0</v>
      </c>
      <c r="AF57" s="12">
        <v>0</v>
      </c>
      <c r="AG57" s="12">
        <v>0</v>
      </c>
      <c r="AH57" s="12">
        <v>0</v>
      </c>
      <c r="AI57" s="12">
        <v>900000</v>
      </c>
      <c r="AJ57" s="12" t="s">
        <v>212</v>
      </c>
      <c r="AK57" s="12">
        <v>13.12</v>
      </c>
      <c r="AL57" s="31">
        <v>0.1</v>
      </c>
      <c r="AM57" s="12">
        <v>0</v>
      </c>
      <c r="AN57" s="32">
        <f t="shared" si="11"/>
        <v>90000</v>
      </c>
      <c r="AO57" s="31">
        <v>0.1</v>
      </c>
      <c r="AP57" s="32">
        <f t="shared" si="12"/>
        <v>0</v>
      </c>
      <c r="AQ57" s="31">
        <v>1.5699999999999999E-2</v>
      </c>
      <c r="AR57" s="32">
        <f t="shared" si="7"/>
        <v>14129.999999999998</v>
      </c>
      <c r="AS57" s="31">
        <f t="shared" si="8"/>
        <v>8.4300000000000014E-2</v>
      </c>
      <c r="AT57" s="89">
        <f t="shared" si="9"/>
        <v>75870.000000000015</v>
      </c>
      <c r="AU57" s="12">
        <v>0</v>
      </c>
      <c r="AV57" s="12" t="s">
        <v>213</v>
      </c>
      <c r="AW57" s="12" t="s">
        <v>213</v>
      </c>
      <c r="AX57" s="12">
        <v>0</v>
      </c>
      <c r="AY57" s="12" t="s">
        <v>214</v>
      </c>
      <c r="AZ57" s="12" t="s">
        <v>674</v>
      </c>
      <c r="BA57" s="12" t="s">
        <v>215</v>
      </c>
      <c r="BB57" s="12">
        <v>66001</v>
      </c>
      <c r="BC57" s="12" t="s">
        <v>620</v>
      </c>
      <c r="BD57" s="12"/>
      <c r="BE57" s="12">
        <v>0</v>
      </c>
      <c r="BF57" s="12"/>
      <c r="BG57" s="34" t="s">
        <v>610</v>
      </c>
      <c r="BH57" s="12"/>
      <c r="BI57" s="12">
        <v>3206926439</v>
      </c>
      <c r="BJ57" s="12" t="s">
        <v>674</v>
      </c>
      <c r="BK57" s="12" t="s">
        <v>215</v>
      </c>
      <c r="BL57" s="12" t="s">
        <v>235</v>
      </c>
      <c r="BM57" s="12">
        <v>12</v>
      </c>
      <c r="BN57" s="35">
        <v>44859</v>
      </c>
      <c r="BO57" s="35">
        <v>45589</v>
      </c>
      <c r="BP57" s="35">
        <v>45292</v>
      </c>
      <c r="BQ57" s="35">
        <v>45316</v>
      </c>
      <c r="BR57" s="12" t="s">
        <v>913</v>
      </c>
      <c r="BS57" s="12" t="s">
        <v>217</v>
      </c>
      <c r="BT57" s="12">
        <v>1088329169</v>
      </c>
      <c r="BU57" s="12" t="s">
        <v>611</v>
      </c>
      <c r="BV57" s="12">
        <v>66001</v>
      </c>
      <c r="BW57" s="12" t="s">
        <v>674</v>
      </c>
      <c r="BX57" s="12" t="s">
        <v>215</v>
      </c>
      <c r="BY57" s="12">
        <v>3135381554</v>
      </c>
      <c r="BZ57" s="12">
        <v>3135381554</v>
      </c>
      <c r="CA57" s="34" t="s">
        <v>612</v>
      </c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 t="s">
        <v>209</v>
      </c>
      <c r="DI57" s="12">
        <v>15530194</v>
      </c>
      <c r="DJ57" s="12" t="s">
        <v>222</v>
      </c>
      <c r="DK57" s="12" t="s">
        <v>959</v>
      </c>
      <c r="DL57" s="36">
        <v>1</v>
      </c>
      <c r="DM57" s="12" t="s">
        <v>1114</v>
      </c>
      <c r="DN57" s="12"/>
      <c r="DO57" s="12" t="s">
        <v>676</v>
      </c>
      <c r="DP57" s="12"/>
      <c r="DQ57" s="34" t="s">
        <v>837</v>
      </c>
      <c r="DR57" s="12" t="s">
        <v>291</v>
      </c>
      <c r="DS57" s="12" t="s">
        <v>996</v>
      </c>
      <c r="DT57" s="12">
        <v>66001</v>
      </c>
      <c r="DU57" s="12" t="s">
        <v>675</v>
      </c>
      <c r="DV57" s="12">
        <v>15530194</v>
      </c>
      <c r="DW57" s="12" t="s">
        <v>225</v>
      </c>
      <c r="DX57" s="12" t="s">
        <v>248</v>
      </c>
      <c r="DY57" s="12" t="s">
        <v>227</v>
      </c>
      <c r="DZ57" s="90" t="s">
        <v>677</v>
      </c>
      <c r="EA57" s="12">
        <v>3</v>
      </c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 t="s">
        <v>928</v>
      </c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 t="s">
        <v>256</v>
      </c>
      <c r="IT57" s="12" t="s">
        <v>269</v>
      </c>
      <c r="IU57" s="12" t="s">
        <v>945</v>
      </c>
      <c r="IV57" s="13">
        <v>250000</v>
      </c>
    </row>
    <row r="58" spans="1:256" s="13" customFormat="1" x14ac:dyDescent="0.25">
      <c r="A58" s="12">
        <v>70051</v>
      </c>
      <c r="B58" s="12">
        <v>66</v>
      </c>
      <c r="C58" s="12" t="s">
        <v>918</v>
      </c>
      <c r="D58" s="12">
        <v>70051</v>
      </c>
      <c r="E58" s="12">
        <v>70051</v>
      </c>
      <c r="F58" s="89">
        <v>0</v>
      </c>
      <c r="G58" s="12" t="s">
        <v>925</v>
      </c>
      <c r="H58" s="12" t="s">
        <v>923</v>
      </c>
      <c r="I58" s="12"/>
      <c r="J58" s="12"/>
      <c r="K58" s="12" t="s">
        <v>784</v>
      </c>
      <c r="L58" s="12" t="s">
        <v>784</v>
      </c>
      <c r="M58" s="12" t="s">
        <v>784</v>
      </c>
      <c r="N58" s="12"/>
      <c r="O58" s="12"/>
      <c r="P58" s="12" t="s">
        <v>230</v>
      </c>
      <c r="Q58" s="12" t="s">
        <v>920</v>
      </c>
      <c r="R58" s="12">
        <v>10078106</v>
      </c>
      <c r="S58" s="12" t="s">
        <v>429</v>
      </c>
      <c r="T58" s="12"/>
      <c r="U58" s="12"/>
      <c r="V58" s="92">
        <v>45292</v>
      </c>
      <c r="W58" s="12"/>
      <c r="X58" s="12"/>
      <c r="Y58" s="12"/>
      <c r="Z58" s="12" t="s">
        <v>913</v>
      </c>
      <c r="AA58" s="12" t="s">
        <v>210</v>
      </c>
      <c r="AB58" s="12">
        <v>1115085257</v>
      </c>
      <c r="AC58" s="12" t="s">
        <v>618</v>
      </c>
      <c r="AD58" s="12">
        <f>750000-0</f>
        <v>750000</v>
      </c>
      <c r="AE58" s="12">
        <v>0</v>
      </c>
      <c r="AF58" s="12">
        <v>0</v>
      </c>
      <c r="AG58" s="12">
        <v>0</v>
      </c>
      <c r="AH58" s="12">
        <v>0</v>
      </c>
      <c r="AI58" s="12">
        <v>750000</v>
      </c>
      <c r="AJ58" s="12" t="s">
        <v>212</v>
      </c>
      <c r="AK58" s="12">
        <v>13.12</v>
      </c>
      <c r="AL58" s="31">
        <v>0.1</v>
      </c>
      <c r="AM58" s="12">
        <v>0</v>
      </c>
      <c r="AN58" s="32">
        <f t="shared" si="11"/>
        <v>75000</v>
      </c>
      <c r="AO58" s="31">
        <v>0.1</v>
      </c>
      <c r="AP58" s="32">
        <f t="shared" si="12"/>
        <v>0</v>
      </c>
      <c r="AQ58" s="31">
        <v>1.5699999999999999E-2</v>
      </c>
      <c r="AR58" s="32">
        <f t="shared" si="7"/>
        <v>11774.999999999998</v>
      </c>
      <c r="AS58" s="31">
        <f t="shared" si="8"/>
        <v>8.4300000000000014E-2</v>
      </c>
      <c r="AT58" s="89">
        <f t="shared" si="9"/>
        <v>63225.000000000007</v>
      </c>
      <c r="AU58" s="12">
        <v>0</v>
      </c>
      <c r="AV58" s="12" t="s">
        <v>213</v>
      </c>
      <c r="AW58" s="12" t="s">
        <v>213</v>
      </c>
      <c r="AX58" s="12">
        <v>0</v>
      </c>
      <c r="AY58" s="12" t="s">
        <v>214</v>
      </c>
      <c r="AZ58" s="12" t="s">
        <v>619</v>
      </c>
      <c r="BA58" s="12" t="s">
        <v>215</v>
      </c>
      <c r="BB58" s="12">
        <v>66001</v>
      </c>
      <c r="BC58" s="12" t="s">
        <v>620</v>
      </c>
      <c r="BD58" s="12"/>
      <c r="BE58" s="12">
        <v>0</v>
      </c>
      <c r="BF58" s="12"/>
      <c r="BG58" s="34" t="s">
        <v>621</v>
      </c>
      <c r="BH58" s="12"/>
      <c r="BI58" s="12">
        <v>3165399170</v>
      </c>
      <c r="BJ58" s="12" t="s">
        <v>619</v>
      </c>
      <c r="BK58" s="12" t="s">
        <v>215</v>
      </c>
      <c r="BL58" s="12" t="s">
        <v>235</v>
      </c>
      <c r="BM58" s="12">
        <v>12</v>
      </c>
      <c r="BN58" s="35">
        <v>45031</v>
      </c>
      <c r="BO58" s="35">
        <v>45396</v>
      </c>
      <c r="BP58" s="35">
        <v>45292</v>
      </c>
      <c r="BQ58" s="35">
        <v>45306</v>
      </c>
      <c r="BR58" s="12" t="s">
        <v>913</v>
      </c>
      <c r="BS58" s="12" t="s">
        <v>217</v>
      </c>
      <c r="BT58" s="12">
        <v>14881541</v>
      </c>
      <c r="BU58" s="12" t="s">
        <v>622</v>
      </c>
      <c r="BV58" s="12">
        <v>66001</v>
      </c>
      <c r="BW58" s="12" t="s">
        <v>619</v>
      </c>
      <c r="BX58" s="12" t="s">
        <v>215</v>
      </c>
      <c r="BY58" s="12">
        <v>3155546187</v>
      </c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 t="s">
        <v>209</v>
      </c>
      <c r="DI58" s="12">
        <v>10028859</v>
      </c>
      <c r="DJ58" s="12" t="s">
        <v>222</v>
      </c>
      <c r="DK58" s="12" t="s">
        <v>678</v>
      </c>
      <c r="DL58" s="36">
        <v>1</v>
      </c>
      <c r="DM58" s="12" t="s">
        <v>1114</v>
      </c>
      <c r="DN58" s="12"/>
      <c r="DO58" s="12" t="s">
        <v>679</v>
      </c>
      <c r="DP58" s="12"/>
      <c r="DQ58" s="34" t="s">
        <v>684</v>
      </c>
      <c r="DR58" s="12" t="s">
        <v>291</v>
      </c>
      <c r="DS58" s="12" t="s">
        <v>996</v>
      </c>
      <c r="DT58" s="12">
        <v>66001</v>
      </c>
      <c r="DU58" s="12" t="s">
        <v>678</v>
      </c>
      <c r="DV58" s="12">
        <v>10028859</v>
      </c>
      <c r="DW58" s="12" t="s">
        <v>225</v>
      </c>
      <c r="DX58" s="12" t="s">
        <v>226</v>
      </c>
      <c r="DY58" s="12" t="s">
        <v>227</v>
      </c>
      <c r="DZ58" s="37">
        <v>85153827261</v>
      </c>
      <c r="EA58" s="12">
        <v>5</v>
      </c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 t="s">
        <v>928</v>
      </c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 t="s">
        <v>304</v>
      </c>
      <c r="IT58" s="12" t="s">
        <v>269</v>
      </c>
      <c r="IU58" s="12" t="s">
        <v>945</v>
      </c>
      <c r="IV58" s="13">
        <v>300000</v>
      </c>
    </row>
    <row r="59" spans="1:256" s="13" customFormat="1" x14ac:dyDescent="0.25">
      <c r="A59" s="12">
        <v>70053</v>
      </c>
      <c r="B59" s="12">
        <v>70</v>
      </c>
      <c r="C59" s="12" t="s">
        <v>918</v>
      </c>
      <c r="D59" s="12">
        <v>70053</v>
      </c>
      <c r="E59" s="12">
        <v>70053</v>
      </c>
      <c r="F59" s="89">
        <v>250000</v>
      </c>
      <c r="G59" s="12">
        <v>0</v>
      </c>
      <c r="H59" s="12" t="s">
        <v>922</v>
      </c>
      <c r="I59" s="12"/>
      <c r="J59" s="12"/>
      <c r="K59" s="12" t="s">
        <v>784</v>
      </c>
      <c r="L59" s="12" t="s">
        <v>784</v>
      </c>
      <c r="M59" s="12" t="s">
        <v>784</v>
      </c>
      <c r="N59" s="12"/>
      <c r="O59" s="12"/>
      <c r="P59" s="12" t="s">
        <v>213</v>
      </c>
      <c r="Q59" s="12" t="s">
        <v>920</v>
      </c>
      <c r="R59" s="12">
        <v>10078111</v>
      </c>
      <c r="S59" s="12" t="s">
        <v>429</v>
      </c>
      <c r="T59" s="12"/>
      <c r="U59" s="12"/>
      <c r="V59" s="92">
        <v>45292</v>
      </c>
      <c r="W59" s="12"/>
      <c r="X59" s="12"/>
      <c r="Y59" s="12"/>
      <c r="Z59" s="12" t="s">
        <v>913</v>
      </c>
      <c r="AA59" s="12" t="s">
        <v>210</v>
      </c>
      <c r="AB59" s="12">
        <v>4519713</v>
      </c>
      <c r="AC59" s="12" t="s">
        <v>631</v>
      </c>
      <c r="AD59" s="12">
        <v>848400</v>
      </c>
      <c r="AE59" s="12">
        <v>0</v>
      </c>
      <c r="AF59" s="12">
        <v>0</v>
      </c>
      <c r="AG59" s="12">
        <v>0</v>
      </c>
      <c r="AH59" s="12">
        <v>0</v>
      </c>
      <c r="AI59" s="12">
        <v>848400</v>
      </c>
      <c r="AJ59" s="12" t="s">
        <v>928</v>
      </c>
      <c r="AK59" s="12">
        <v>13.12</v>
      </c>
      <c r="AL59" s="31">
        <v>0.1</v>
      </c>
      <c r="AM59" s="12">
        <v>0</v>
      </c>
      <c r="AN59" s="32">
        <f t="shared" si="11"/>
        <v>84840</v>
      </c>
      <c r="AO59" s="31">
        <v>0.1</v>
      </c>
      <c r="AP59" s="32">
        <f t="shared" si="12"/>
        <v>0</v>
      </c>
      <c r="AQ59" s="31">
        <v>1.5699999999999999E-2</v>
      </c>
      <c r="AR59" s="32">
        <f t="shared" si="7"/>
        <v>13319.88</v>
      </c>
      <c r="AS59" s="31">
        <f t="shared" si="8"/>
        <v>8.4300000000000014E-2</v>
      </c>
      <c r="AT59" s="89">
        <f t="shared" si="9"/>
        <v>71520.12000000001</v>
      </c>
      <c r="AU59" s="12">
        <v>0</v>
      </c>
      <c r="AV59" s="12" t="s">
        <v>213</v>
      </c>
      <c r="AW59" s="12" t="s">
        <v>213</v>
      </c>
      <c r="AX59" s="12">
        <v>0</v>
      </c>
      <c r="AY59" s="12" t="s">
        <v>214</v>
      </c>
      <c r="AZ59" s="12" t="s">
        <v>633</v>
      </c>
      <c r="BA59" s="12" t="s">
        <v>215</v>
      </c>
      <c r="BB59" s="12">
        <v>66001</v>
      </c>
      <c r="BC59" s="12" t="s">
        <v>632</v>
      </c>
      <c r="BD59" s="12"/>
      <c r="BE59" s="12">
        <v>0</v>
      </c>
      <c r="BF59" s="12"/>
      <c r="BG59" s="34" t="s">
        <v>634</v>
      </c>
      <c r="BH59" s="12"/>
      <c r="BI59" s="12">
        <v>3234518808</v>
      </c>
      <c r="BJ59" s="12" t="s">
        <v>633</v>
      </c>
      <c r="BK59" s="12" t="s">
        <v>215</v>
      </c>
      <c r="BL59" s="12" t="s">
        <v>235</v>
      </c>
      <c r="BM59" s="12">
        <v>12</v>
      </c>
      <c r="BN59" s="35">
        <v>44727</v>
      </c>
      <c r="BO59" s="35">
        <v>45457</v>
      </c>
      <c r="BP59" s="35">
        <v>45292</v>
      </c>
      <c r="BQ59" s="35">
        <v>45306</v>
      </c>
      <c r="BR59" s="12" t="s">
        <v>913</v>
      </c>
      <c r="BS59" s="12" t="s">
        <v>217</v>
      </c>
      <c r="BT59" s="12">
        <v>1088290467</v>
      </c>
      <c r="BU59" s="12" t="s">
        <v>635</v>
      </c>
      <c r="BV59" s="12">
        <v>66001</v>
      </c>
      <c r="BW59" s="12" t="s">
        <v>633</v>
      </c>
      <c r="BX59" s="12" t="s">
        <v>215</v>
      </c>
      <c r="BY59" s="12">
        <v>3103799431</v>
      </c>
      <c r="BZ59" s="12">
        <v>3103799431</v>
      </c>
      <c r="CA59" s="34" t="s">
        <v>636</v>
      </c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 t="s">
        <v>209</v>
      </c>
      <c r="DI59" s="12">
        <v>10061397</v>
      </c>
      <c r="DJ59" s="12" t="s">
        <v>222</v>
      </c>
      <c r="DK59" s="12" t="s">
        <v>307</v>
      </c>
      <c r="DL59" s="36">
        <v>1</v>
      </c>
      <c r="DM59" s="12" t="s">
        <v>1020</v>
      </c>
      <c r="DN59" s="12"/>
      <c r="DO59" s="12">
        <v>3215251190</v>
      </c>
      <c r="DP59" s="12"/>
      <c r="DQ59" s="12"/>
      <c r="DR59" s="12" t="s">
        <v>664</v>
      </c>
      <c r="DS59" s="12" t="s">
        <v>215</v>
      </c>
      <c r="DT59" s="12">
        <v>66001</v>
      </c>
      <c r="DU59" s="12" t="s">
        <v>307</v>
      </c>
      <c r="DV59" s="12">
        <v>10061397</v>
      </c>
      <c r="DW59" s="12" t="s">
        <v>225</v>
      </c>
      <c r="DX59" s="12" t="s">
        <v>827</v>
      </c>
      <c r="DY59" s="37" t="s">
        <v>227</v>
      </c>
      <c r="DZ59" s="93">
        <v>116030317440</v>
      </c>
      <c r="EA59" s="12">
        <v>5</v>
      </c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 t="s">
        <v>928</v>
      </c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 t="s">
        <v>256</v>
      </c>
      <c r="IT59" s="12" t="s">
        <v>269</v>
      </c>
      <c r="IU59" s="12" t="s">
        <v>945</v>
      </c>
      <c r="IV59" s="13">
        <v>250000</v>
      </c>
    </row>
    <row r="60" spans="1:256" s="13" customFormat="1" x14ac:dyDescent="0.25">
      <c r="A60" s="12">
        <v>70054</v>
      </c>
      <c r="B60" s="12">
        <v>71</v>
      </c>
      <c r="C60" s="12" t="s">
        <v>918</v>
      </c>
      <c r="D60" s="12">
        <v>70054</v>
      </c>
      <c r="E60" s="12">
        <v>70054</v>
      </c>
      <c r="F60" s="89">
        <v>300000</v>
      </c>
      <c r="G60" s="12">
        <v>0</v>
      </c>
      <c r="H60" s="12" t="s">
        <v>922</v>
      </c>
      <c r="I60" s="12"/>
      <c r="J60" s="12"/>
      <c r="K60" s="12" t="s">
        <v>784</v>
      </c>
      <c r="L60" s="12" t="s">
        <v>784</v>
      </c>
      <c r="M60" s="12" t="s">
        <v>784</v>
      </c>
      <c r="N60" s="12"/>
      <c r="O60" s="12"/>
      <c r="P60" s="12" t="s">
        <v>213</v>
      </c>
      <c r="Q60" s="12" t="s">
        <v>920</v>
      </c>
      <c r="R60" s="12">
        <v>10078112</v>
      </c>
      <c r="S60" s="12" t="s">
        <v>429</v>
      </c>
      <c r="T60" s="12"/>
      <c r="U60" s="12"/>
      <c r="V60" s="92">
        <v>45292</v>
      </c>
      <c r="W60" s="12"/>
      <c r="X60" s="12"/>
      <c r="Y60" s="12"/>
      <c r="Z60" s="12" t="s">
        <v>913</v>
      </c>
      <c r="AA60" s="12" t="s">
        <v>210</v>
      </c>
      <c r="AB60" s="12">
        <v>42121083</v>
      </c>
      <c r="AC60" s="12" t="s">
        <v>850</v>
      </c>
      <c r="AD60" s="12">
        <v>850000</v>
      </c>
      <c r="AE60" s="12">
        <v>0</v>
      </c>
      <c r="AF60" s="12">
        <v>0</v>
      </c>
      <c r="AG60" s="12">
        <v>0</v>
      </c>
      <c r="AH60" s="12">
        <v>0</v>
      </c>
      <c r="AI60" s="12">
        <v>850000</v>
      </c>
      <c r="AJ60" s="12" t="s">
        <v>928</v>
      </c>
      <c r="AK60" s="12">
        <v>13.12</v>
      </c>
      <c r="AL60" s="31">
        <v>0.1</v>
      </c>
      <c r="AM60" s="12">
        <v>0</v>
      </c>
      <c r="AN60" s="32">
        <f t="shared" si="11"/>
        <v>85000</v>
      </c>
      <c r="AO60" s="31">
        <v>0.1</v>
      </c>
      <c r="AP60" s="32">
        <f t="shared" si="12"/>
        <v>0</v>
      </c>
      <c r="AQ60" s="31">
        <v>1.5699999999999999E-2</v>
      </c>
      <c r="AR60" s="32">
        <f t="shared" si="7"/>
        <v>13344.999999999998</v>
      </c>
      <c r="AS60" s="31">
        <f t="shared" si="8"/>
        <v>8.4300000000000014E-2</v>
      </c>
      <c r="AT60" s="89">
        <f t="shared" si="9"/>
        <v>71655.000000000015</v>
      </c>
      <c r="AU60" s="12">
        <v>0</v>
      </c>
      <c r="AV60" s="12" t="s">
        <v>213</v>
      </c>
      <c r="AW60" s="12" t="s">
        <v>213</v>
      </c>
      <c r="AX60" s="12">
        <v>0</v>
      </c>
      <c r="AY60" s="12" t="s">
        <v>214</v>
      </c>
      <c r="AZ60" s="12" t="s">
        <v>637</v>
      </c>
      <c r="BA60" s="12" t="s">
        <v>215</v>
      </c>
      <c r="BB60" s="12">
        <v>66001</v>
      </c>
      <c r="BC60" s="12" t="s">
        <v>638</v>
      </c>
      <c r="BD60" s="12"/>
      <c r="BE60" s="12">
        <v>0</v>
      </c>
      <c r="BF60" s="12"/>
      <c r="BG60" s="34" t="s">
        <v>851</v>
      </c>
      <c r="BH60" s="12"/>
      <c r="BI60" s="12">
        <v>3123031087</v>
      </c>
      <c r="BJ60" s="12" t="s">
        <v>637</v>
      </c>
      <c r="BK60" s="12" t="s">
        <v>215</v>
      </c>
      <c r="BL60" s="12" t="s">
        <v>235</v>
      </c>
      <c r="BM60" s="12">
        <v>12</v>
      </c>
      <c r="BN60" s="35">
        <v>45200</v>
      </c>
      <c r="BO60" s="35">
        <v>45565</v>
      </c>
      <c r="BP60" s="35">
        <v>45292</v>
      </c>
      <c r="BQ60" s="35">
        <v>45292</v>
      </c>
      <c r="BR60" s="12" t="s">
        <v>913</v>
      </c>
      <c r="BS60" s="12" t="s">
        <v>217</v>
      </c>
      <c r="BT60" s="12">
        <v>42128772</v>
      </c>
      <c r="BU60" s="12" t="s">
        <v>852</v>
      </c>
      <c r="BV60" s="12">
        <v>66001</v>
      </c>
      <c r="BW60" s="12" t="s">
        <v>637</v>
      </c>
      <c r="BX60" s="12" t="s">
        <v>215</v>
      </c>
      <c r="BY60" s="12">
        <v>3007310226</v>
      </c>
      <c r="BZ60" s="12"/>
      <c r="CA60" s="34" t="s">
        <v>853</v>
      </c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 t="s">
        <v>209</v>
      </c>
      <c r="DI60" s="12">
        <v>20444985</v>
      </c>
      <c r="DJ60" s="12" t="s">
        <v>222</v>
      </c>
      <c r="DK60" s="12" t="s">
        <v>639</v>
      </c>
      <c r="DL60" s="36">
        <v>1</v>
      </c>
      <c r="DM60" s="12" t="s">
        <v>1097</v>
      </c>
      <c r="DN60" s="12"/>
      <c r="DO60" s="12">
        <v>3204861097</v>
      </c>
      <c r="DP60" s="12"/>
      <c r="DQ60" s="34" t="s">
        <v>1128</v>
      </c>
      <c r="DR60" s="12" t="s">
        <v>291</v>
      </c>
      <c r="DS60" s="12" t="s">
        <v>215</v>
      </c>
      <c r="DT60" s="12">
        <v>66001</v>
      </c>
      <c r="DU60" s="12" t="s">
        <v>639</v>
      </c>
      <c r="DV60" s="12">
        <v>20444895</v>
      </c>
      <c r="DW60" s="12" t="s">
        <v>225</v>
      </c>
      <c r="DX60" s="12" t="s">
        <v>267</v>
      </c>
      <c r="DY60" s="12" t="s">
        <v>227</v>
      </c>
      <c r="DZ60" s="37">
        <v>24049609934</v>
      </c>
      <c r="EA60" s="12">
        <v>10</v>
      </c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 t="s">
        <v>928</v>
      </c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 t="s">
        <v>304</v>
      </c>
      <c r="IT60" s="12" t="s">
        <v>269</v>
      </c>
      <c r="IU60" s="12" t="s">
        <v>929</v>
      </c>
      <c r="IV60" s="13">
        <v>300000</v>
      </c>
    </row>
    <row r="61" spans="1:256" s="13" customFormat="1" ht="15" customHeight="1" x14ac:dyDescent="0.25">
      <c r="A61" s="12">
        <v>70057</v>
      </c>
      <c r="B61" s="12">
        <v>75</v>
      </c>
      <c r="C61" s="12" t="s">
        <v>918</v>
      </c>
      <c r="D61" s="12">
        <v>70057</v>
      </c>
      <c r="E61" s="12">
        <v>70057</v>
      </c>
      <c r="F61" s="89">
        <v>350000</v>
      </c>
      <c r="G61" s="12">
        <v>0</v>
      </c>
      <c r="H61" s="12" t="s">
        <v>922</v>
      </c>
      <c r="I61" s="12"/>
      <c r="J61" s="12"/>
      <c r="K61" s="12" t="s">
        <v>784</v>
      </c>
      <c r="L61" s="12" t="s">
        <v>784</v>
      </c>
      <c r="M61" s="12" t="s">
        <v>784</v>
      </c>
      <c r="N61" s="12"/>
      <c r="O61" s="12"/>
      <c r="P61" s="12" t="s">
        <v>213</v>
      </c>
      <c r="Q61" s="12" t="s">
        <v>920</v>
      </c>
      <c r="R61" s="12">
        <v>10078115</v>
      </c>
      <c r="S61" s="12" t="s">
        <v>429</v>
      </c>
      <c r="T61" s="12"/>
      <c r="U61" s="12"/>
      <c r="V61" s="92">
        <v>45292</v>
      </c>
      <c r="W61" s="12"/>
      <c r="X61" s="12"/>
      <c r="Y61" s="12"/>
      <c r="Z61" s="12" t="s">
        <v>913</v>
      </c>
      <c r="AA61" s="12" t="s">
        <v>210</v>
      </c>
      <c r="AB61" s="12">
        <v>24386294</v>
      </c>
      <c r="AC61" s="12" t="s">
        <v>927</v>
      </c>
      <c r="AD61" s="12">
        <f>1200000-0</f>
        <v>1200000</v>
      </c>
      <c r="AE61" s="12">
        <v>0</v>
      </c>
      <c r="AF61" s="12">
        <v>0</v>
      </c>
      <c r="AG61" s="12">
        <v>0</v>
      </c>
      <c r="AH61" s="12">
        <v>0</v>
      </c>
      <c r="AI61" s="12">
        <v>1200000</v>
      </c>
      <c r="AJ61" s="12" t="s">
        <v>212</v>
      </c>
      <c r="AK61" s="12">
        <v>13.12</v>
      </c>
      <c r="AL61" s="31">
        <v>0.1</v>
      </c>
      <c r="AM61" s="12">
        <v>0</v>
      </c>
      <c r="AN61" s="32">
        <f t="shared" si="11"/>
        <v>120000</v>
      </c>
      <c r="AO61" s="31">
        <v>0.1</v>
      </c>
      <c r="AP61" s="32">
        <f t="shared" si="12"/>
        <v>0</v>
      </c>
      <c r="AQ61" s="31">
        <v>1.5699999999999999E-2</v>
      </c>
      <c r="AR61" s="32">
        <f t="shared" si="7"/>
        <v>18840</v>
      </c>
      <c r="AS61" s="31">
        <f t="shared" si="8"/>
        <v>8.4300000000000014E-2</v>
      </c>
      <c r="AT61" s="89">
        <f t="shared" si="9"/>
        <v>101160.00000000001</v>
      </c>
      <c r="AU61" s="12">
        <v>0</v>
      </c>
      <c r="AV61" s="12" t="s">
        <v>213</v>
      </c>
      <c r="AW61" s="12" t="s">
        <v>213</v>
      </c>
      <c r="AX61" s="12">
        <v>0</v>
      </c>
      <c r="AY61" s="12" t="s">
        <v>214</v>
      </c>
      <c r="AZ61" s="12" t="s">
        <v>655</v>
      </c>
      <c r="BA61" s="12" t="s">
        <v>649</v>
      </c>
      <c r="BB61" s="12">
        <v>66170</v>
      </c>
      <c r="BC61" s="12"/>
      <c r="BD61" s="12"/>
      <c r="BE61" s="12">
        <v>0</v>
      </c>
      <c r="BF61" s="12"/>
      <c r="BG61" s="12"/>
      <c r="BH61" s="12"/>
      <c r="BI61" s="12"/>
      <c r="BJ61" s="12" t="s">
        <v>655</v>
      </c>
      <c r="BK61" s="12" t="s">
        <v>649</v>
      </c>
      <c r="BL61" s="12" t="s">
        <v>235</v>
      </c>
      <c r="BM61" s="12">
        <v>12</v>
      </c>
      <c r="BN61" s="35">
        <v>44962</v>
      </c>
      <c r="BO61" s="35">
        <v>45326</v>
      </c>
      <c r="BP61" s="35">
        <v>45292</v>
      </c>
      <c r="BQ61" s="35">
        <v>45296</v>
      </c>
      <c r="BR61" s="12" t="s">
        <v>913</v>
      </c>
      <c r="BS61" s="12" t="s">
        <v>217</v>
      </c>
      <c r="BT61" s="12">
        <v>10060206</v>
      </c>
      <c r="BU61" s="12" t="s">
        <v>688</v>
      </c>
      <c r="BV61" s="12">
        <v>66170</v>
      </c>
      <c r="BW61" s="12" t="s">
        <v>655</v>
      </c>
      <c r="BX61" s="12" t="s">
        <v>649</v>
      </c>
      <c r="BY61" s="12"/>
      <c r="BZ61" s="12"/>
      <c r="CA61" s="12"/>
      <c r="CB61" s="12" t="s">
        <v>209</v>
      </c>
      <c r="CC61" s="12" t="s">
        <v>222</v>
      </c>
      <c r="CD61" s="12">
        <v>75108293</v>
      </c>
      <c r="CE61" s="12" t="s">
        <v>689</v>
      </c>
      <c r="CF61" s="12"/>
      <c r="CG61" s="12" t="s">
        <v>655</v>
      </c>
      <c r="CH61" s="12" t="s">
        <v>649</v>
      </c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 t="s">
        <v>209</v>
      </c>
      <c r="DI61" s="12">
        <v>18501464</v>
      </c>
      <c r="DJ61" s="12" t="s">
        <v>222</v>
      </c>
      <c r="DK61" s="12" t="s">
        <v>957</v>
      </c>
      <c r="DL61" s="36">
        <v>1</v>
      </c>
      <c r="DM61" s="12" t="s">
        <v>1114</v>
      </c>
      <c r="DN61" s="12"/>
      <c r="DO61" s="12"/>
      <c r="DP61" s="12"/>
      <c r="DQ61" s="12"/>
      <c r="DR61" s="12" t="s">
        <v>291</v>
      </c>
      <c r="DS61" s="12" t="s">
        <v>215</v>
      </c>
      <c r="DT61" s="12">
        <v>66001</v>
      </c>
      <c r="DU61" s="12" t="s">
        <v>957</v>
      </c>
      <c r="DV61" s="12">
        <v>18501464</v>
      </c>
      <c r="DW61" s="12" t="s">
        <v>225</v>
      </c>
      <c r="DX61" s="12" t="s">
        <v>226</v>
      </c>
      <c r="DY61" s="12" t="s">
        <v>227</v>
      </c>
      <c r="DZ61" s="37">
        <v>72500002018</v>
      </c>
      <c r="EA61" s="12">
        <v>15</v>
      </c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 t="s">
        <v>928</v>
      </c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 t="s">
        <v>269</v>
      </c>
      <c r="IU61" s="12" t="s">
        <v>958</v>
      </c>
      <c r="IV61" s="13">
        <v>0</v>
      </c>
    </row>
    <row r="62" spans="1:256" s="13" customFormat="1" x14ac:dyDescent="0.25">
      <c r="A62" s="12">
        <v>70074</v>
      </c>
      <c r="B62" s="12">
        <v>98</v>
      </c>
      <c r="C62" s="12" t="s">
        <v>918</v>
      </c>
      <c r="D62" s="12">
        <v>70074</v>
      </c>
      <c r="E62" s="12">
        <v>70074</v>
      </c>
      <c r="F62" s="89">
        <v>0</v>
      </c>
      <c r="G62" s="12">
        <v>0</v>
      </c>
      <c r="H62" s="12" t="s">
        <v>922</v>
      </c>
      <c r="I62" s="12"/>
      <c r="J62" s="12"/>
      <c r="K62" s="12" t="s">
        <v>784</v>
      </c>
      <c r="L62" s="12" t="s">
        <v>784</v>
      </c>
      <c r="M62" s="12" t="s">
        <v>912</v>
      </c>
      <c r="N62" s="12"/>
      <c r="O62" s="12"/>
      <c r="P62" s="12" t="s">
        <v>213</v>
      </c>
      <c r="Q62" s="12" t="s">
        <v>920</v>
      </c>
      <c r="R62" s="12">
        <v>10078137</v>
      </c>
      <c r="S62" s="12" t="s">
        <v>429</v>
      </c>
      <c r="T62" s="12"/>
      <c r="U62" s="12"/>
      <c r="V62" s="92">
        <v>45292</v>
      </c>
      <c r="W62" s="12"/>
      <c r="X62" s="12"/>
      <c r="Y62" s="12"/>
      <c r="Z62" s="12" t="s">
        <v>913</v>
      </c>
      <c r="AA62" s="12" t="s">
        <v>210</v>
      </c>
      <c r="AB62" s="12">
        <v>25285736</v>
      </c>
      <c r="AC62" s="12" t="s">
        <v>872</v>
      </c>
      <c r="AD62" s="12">
        <v>550000</v>
      </c>
      <c r="AE62" s="12">
        <v>0</v>
      </c>
      <c r="AF62" s="12"/>
      <c r="AG62" s="12">
        <v>0</v>
      </c>
      <c r="AH62" s="12">
        <v>0</v>
      </c>
      <c r="AI62" s="12">
        <v>550000</v>
      </c>
      <c r="AJ62" s="12" t="s">
        <v>928</v>
      </c>
      <c r="AK62" s="12">
        <v>13.12</v>
      </c>
      <c r="AL62" s="31">
        <v>0.1</v>
      </c>
      <c r="AM62" s="12">
        <v>0</v>
      </c>
      <c r="AN62" s="32">
        <f t="shared" si="11"/>
        <v>55000</v>
      </c>
      <c r="AO62" s="31">
        <v>0.1</v>
      </c>
      <c r="AP62" s="32">
        <f t="shared" si="12"/>
        <v>0</v>
      </c>
      <c r="AQ62" s="31">
        <v>1.5699999999999999E-2</v>
      </c>
      <c r="AR62" s="32">
        <f t="shared" si="7"/>
        <v>8635</v>
      </c>
      <c r="AS62" s="31">
        <f t="shared" si="8"/>
        <v>8.4300000000000014E-2</v>
      </c>
      <c r="AT62" s="89">
        <f t="shared" si="9"/>
        <v>46365.000000000007</v>
      </c>
      <c r="AU62" s="12">
        <v>0</v>
      </c>
      <c r="AV62" s="12" t="s">
        <v>213</v>
      </c>
      <c r="AW62" s="12" t="s">
        <v>213</v>
      </c>
      <c r="AX62" s="12">
        <v>0</v>
      </c>
      <c r="AY62" s="12" t="s">
        <v>214</v>
      </c>
      <c r="AZ62" s="12" t="s">
        <v>873</v>
      </c>
      <c r="BA62" s="12" t="s">
        <v>215</v>
      </c>
      <c r="BB62" s="12">
        <v>66001</v>
      </c>
      <c r="BC62" s="12"/>
      <c r="BD62" s="12"/>
      <c r="BE62" s="12">
        <v>0</v>
      </c>
      <c r="BF62" s="12"/>
      <c r="BG62" s="34" t="s">
        <v>874</v>
      </c>
      <c r="BH62" s="12"/>
      <c r="BI62" s="12">
        <v>3144718549</v>
      </c>
      <c r="BJ62" s="12" t="s">
        <v>873</v>
      </c>
      <c r="BK62" s="12" t="s">
        <v>215</v>
      </c>
      <c r="BL62" s="12" t="s">
        <v>235</v>
      </c>
      <c r="BM62" s="12">
        <v>12</v>
      </c>
      <c r="BN62" s="35">
        <v>45132</v>
      </c>
      <c r="BO62" s="35">
        <v>45497</v>
      </c>
      <c r="BP62" s="35">
        <v>45292</v>
      </c>
      <c r="BQ62" s="35">
        <v>45316</v>
      </c>
      <c r="BR62" s="12" t="s">
        <v>913</v>
      </c>
      <c r="BS62" s="12" t="s">
        <v>217</v>
      </c>
      <c r="BT62" s="12">
        <v>31276284</v>
      </c>
      <c r="BU62" s="12" t="s">
        <v>875</v>
      </c>
      <c r="BV62" s="12">
        <v>66001</v>
      </c>
      <c r="BW62" s="12" t="s">
        <v>873</v>
      </c>
      <c r="BX62" s="12" t="s">
        <v>215</v>
      </c>
      <c r="BY62" s="12">
        <v>3152765995</v>
      </c>
      <c r="BZ62" s="12"/>
      <c r="CA62" s="34" t="s">
        <v>876</v>
      </c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 t="s">
        <v>221</v>
      </c>
      <c r="DI62" s="12">
        <v>24694417</v>
      </c>
      <c r="DJ62" s="12" t="s">
        <v>222</v>
      </c>
      <c r="DK62" s="12" t="s">
        <v>877</v>
      </c>
      <c r="DL62" s="36">
        <v>1</v>
      </c>
      <c r="DM62" s="12" t="s">
        <v>1096</v>
      </c>
      <c r="DN62" s="12"/>
      <c r="DO62" s="98">
        <v>34671243465</v>
      </c>
      <c r="DP62" s="12"/>
      <c r="DQ62" s="34" t="s">
        <v>671</v>
      </c>
      <c r="DR62" s="12" t="s">
        <v>664</v>
      </c>
      <c r="DS62" s="12" t="s">
        <v>215</v>
      </c>
      <c r="DT62" s="12">
        <v>66001</v>
      </c>
      <c r="DU62" s="12" t="s">
        <v>877</v>
      </c>
      <c r="DV62" s="12">
        <v>24694417</v>
      </c>
      <c r="DW62" s="12" t="s">
        <v>225</v>
      </c>
      <c r="DX62" s="12" t="s">
        <v>240</v>
      </c>
      <c r="DY62" s="12" t="s">
        <v>227</v>
      </c>
      <c r="DZ62" s="93">
        <v>127870000081</v>
      </c>
      <c r="EA62" s="12">
        <v>5</v>
      </c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 t="s">
        <v>928</v>
      </c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 t="s">
        <v>702</v>
      </c>
      <c r="IU62" s="12" t="s">
        <v>945</v>
      </c>
      <c r="IV62" s="13">
        <v>0</v>
      </c>
    </row>
    <row r="63" spans="1:256" s="13" customFormat="1" x14ac:dyDescent="0.25">
      <c r="A63" s="12">
        <v>70080</v>
      </c>
      <c r="B63" s="12" t="s">
        <v>680</v>
      </c>
      <c r="C63" s="12" t="s">
        <v>918</v>
      </c>
      <c r="D63" s="12">
        <v>70080</v>
      </c>
      <c r="E63" s="12">
        <v>70080</v>
      </c>
      <c r="F63" s="89">
        <v>0</v>
      </c>
      <c r="G63" s="12">
        <v>0</v>
      </c>
      <c r="H63" s="12" t="s">
        <v>922</v>
      </c>
      <c r="I63" s="12"/>
      <c r="J63" s="12"/>
      <c r="K63" s="12" t="s">
        <v>784</v>
      </c>
      <c r="L63" s="12" t="s">
        <v>784</v>
      </c>
      <c r="M63" s="12" t="s">
        <v>784</v>
      </c>
      <c r="N63" s="12"/>
      <c r="O63" s="12"/>
      <c r="P63" s="12" t="s">
        <v>213</v>
      </c>
      <c r="Q63" s="12" t="s">
        <v>920</v>
      </c>
      <c r="R63" s="12">
        <v>10078109</v>
      </c>
      <c r="S63" s="12" t="s">
        <v>429</v>
      </c>
      <c r="T63" s="12"/>
      <c r="U63" s="12"/>
      <c r="V63" s="92">
        <v>45292</v>
      </c>
      <c r="W63" s="12"/>
      <c r="X63" s="12"/>
      <c r="Y63" s="12"/>
      <c r="Z63" s="12" t="s">
        <v>913</v>
      </c>
      <c r="AA63" s="12" t="s">
        <v>210</v>
      </c>
      <c r="AB63" s="12">
        <v>1143333276</v>
      </c>
      <c r="AC63" s="12" t="s">
        <v>681</v>
      </c>
      <c r="AD63" s="12">
        <v>622160</v>
      </c>
      <c r="AE63" s="12">
        <v>0</v>
      </c>
      <c r="AF63" s="12">
        <v>0</v>
      </c>
      <c r="AG63" s="12">
        <v>0</v>
      </c>
      <c r="AH63" s="12">
        <v>0</v>
      </c>
      <c r="AI63" s="12">
        <v>622160</v>
      </c>
      <c r="AJ63" s="12" t="s">
        <v>212</v>
      </c>
      <c r="AK63" s="12">
        <v>13.12</v>
      </c>
      <c r="AL63" s="31">
        <v>0.1</v>
      </c>
      <c r="AM63" s="12">
        <v>0</v>
      </c>
      <c r="AN63" s="32">
        <f t="shared" si="11"/>
        <v>62216</v>
      </c>
      <c r="AO63" s="31">
        <v>0.1</v>
      </c>
      <c r="AP63" s="32">
        <f t="shared" si="12"/>
        <v>0</v>
      </c>
      <c r="AQ63" s="31">
        <v>1.5699999999999999E-2</v>
      </c>
      <c r="AR63" s="32">
        <f t="shared" si="7"/>
        <v>9767.9119999999984</v>
      </c>
      <c r="AS63" s="31">
        <f t="shared" si="8"/>
        <v>8.4300000000000014E-2</v>
      </c>
      <c r="AT63" s="89">
        <f t="shared" si="9"/>
        <v>52448.088000000011</v>
      </c>
      <c r="AU63" s="12">
        <v>0</v>
      </c>
      <c r="AV63" s="12" t="s">
        <v>213</v>
      </c>
      <c r="AW63" s="12" t="s">
        <v>213</v>
      </c>
      <c r="AX63" s="12">
        <v>0</v>
      </c>
      <c r="AY63" s="12" t="s">
        <v>214</v>
      </c>
      <c r="AZ63" s="12" t="s">
        <v>682</v>
      </c>
      <c r="BA63" s="12" t="s">
        <v>215</v>
      </c>
      <c r="BB63" s="12">
        <v>66001</v>
      </c>
      <c r="BC63" s="12" t="s">
        <v>630</v>
      </c>
      <c r="BD63" s="12"/>
      <c r="BE63" s="12">
        <v>0</v>
      </c>
      <c r="BF63" s="12"/>
      <c r="BG63" s="34" t="s">
        <v>687</v>
      </c>
      <c r="BH63" s="12"/>
      <c r="BI63" s="12">
        <v>3113267300</v>
      </c>
      <c r="BJ63" s="12" t="s">
        <v>682</v>
      </c>
      <c r="BK63" s="12" t="s">
        <v>215</v>
      </c>
      <c r="BL63" s="12" t="s">
        <v>235</v>
      </c>
      <c r="BM63" s="12">
        <v>12</v>
      </c>
      <c r="BN63" s="35">
        <v>45078</v>
      </c>
      <c r="BO63" s="35">
        <v>45443</v>
      </c>
      <c r="BP63" s="35">
        <v>45292</v>
      </c>
      <c r="BQ63" s="35">
        <v>45292</v>
      </c>
      <c r="BR63" s="12" t="s">
        <v>913</v>
      </c>
      <c r="BS63" s="12" t="s">
        <v>217</v>
      </c>
      <c r="BT63" s="12">
        <v>1116131827</v>
      </c>
      <c r="BU63" s="12" t="s">
        <v>683</v>
      </c>
      <c r="BV63" s="12">
        <v>66001</v>
      </c>
      <c r="BW63" s="12" t="s">
        <v>682</v>
      </c>
      <c r="BX63" s="12" t="s">
        <v>215</v>
      </c>
      <c r="BY63" s="12">
        <v>3113267300</v>
      </c>
      <c r="BZ63" s="12"/>
      <c r="CA63" s="34" t="s">
        <v>839</v>
      </c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 t="s">
        <v>209</v>
      </c>
      <c r="DI63" s="12">
        <v>10028859</v>
      </c>
      <c r="DJ63" s="12" t="s">
        <v>222</v>
      </c>
      <c r="DK63" s="12" t="s">
        <v>678</v>
      </c>
      <c r="DL63" s="36">
        <v>1</v>
      </c>
      <c r="DM63" s="12" t="s">
        <v>1114</v>
      </c>
      <c r="DN63" s="12"/>
      <c r="DO63" s="12" t="s">
        <v>679</v>
      </c>
      <c r="DP63" s="12"/>
      <c r="DQ63" s="34" t="s">
        <v>684</v>
      </c>
      <c r="DR63" s="12" t="s">
        <v>291</v>
      </c>
      <c r="DS63" s="12" t="s">
        <v>996</v>
      </c>
      <c r="DT63" s="12">
        <v>66001</v>
      </c>
      <c r="DU63" s="12" t="s">
        <v>678</v>
      </c>
      <c r="DV63" s="12">
        <v>10028859</v>
      </c>
      <c r="DW63" s="12" t="s">
        <v>225</v>
      </c>
      <c r="DX63" s="12" t="s">
        <v>226</v>
      </c>
      <c r="DY63" s="12" t="s">
        <v>227</v>
      </c>
      <c r="DZ63" s="37">
        <v>85153827261</v>
      </c>
      <c r="EA63" s="12">
        <v>5</v>
      </c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 t="s">
        <v>928</v>
      </c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 t="s">
        <v>359</v>
      </c>
      <c r="IT63" s="12" t="s">
        <v>702</v>
      </c>
      <c r="IU63" s="12" t="s">
        <v>945</v>
      </c>
      <c r="IV63" s="13">
        <v>0</v>
      </c>
    </row>
    <row r="64" spans="1:256" s="13" customFormat="1" x14ac:dyDescent="0.25">
      <c r="A64" s="12">
        <v>70062</v>
      </c>
      <c r="B64" s="12">
        <v>82</v>
      </c>
      <c r="C64" s="12" t="s">
        <v>918</v>
      </c>
      <c r="D64" s="12">
        <v>70062</v>
      </c>
      <c r="E64" s="12">
        <v>70062</v>
      </c>
      <c r="F64" s="89">
        <v>250000</v>
      </c>
      <c r="G64" s="12">
        <v>0</v>
      </c>
      <c r="H64" s="12" t="s">
        <v>922</v>
      </c>
      <c r="I64" s="12"/>
      <c r="J64" s="12"/>
      <c r="K64" s="12" t="s">
        <v>784</v>
      </c>
      <c r="L64" s="12" t="s">
        <v>784</v>
      </c>
      <c r="M64" s="12" t="s">
        <v>784</v>
      </c>
      <c r="N64" s="12"/>
      <c r="O64" s="12"/>
      <c r="P64" s="12" t="s">
        <v>213</v>
      </c>
      <c r="Q64" s="12" t="s">
        <v>920</v>
      </c>
      <c r="R64" s="12">
        <v>10078122</v>
      </c>
      <c r="S64" s="12" t="s">
        <v>429</v>
      </c>
      <c r="T64" s="12"/>
      <c r="U64" s="12"/>
      <c r="V64" s="92">
        <v>45292</v>
      </c>
      <c r="W64" s="12"/>
      <c r="X64" s="12"/>
      <c r="Y64" s="12"/>
      <c r="Z64" s="12" t="s">
        <v>913</v>
      </c>
      <c r="AA64" s="12" t="s">
        <v>210</v>
      </c>
      <c r="AB64" s="12">
        <v>79573418</v>
      </c>
      <c r="AC64" s="12" t="s">
        <v>665</v>
      </c>
      <c r="AD64" s="12">
        <v>961500</v>
      </c>
      <c r="AE64" s="12">
        <v>0</v>
      </c>
      <c r="AF64" s="12">
        <v>0</v>
      </c>
      <c r="AG64" s="12">
        <v>0</v>
      </c>
      <c r="AH64" s="12">
        <v>0</v>
      </c>
      <c r="AI64" s="12">
        <v>961500</v>
      </c>
      <c r="AJ64" s="12" t="s">
        <v>212</v>
      </c>
      <c r="AK64" s="12">
        <v>13.12</v>
      </c>
      <c r="AL64" s="31">
        <v>0.1</v>
      </c>
      <c r="AM64" s="12">
        <v>0</v>
      </c>
      <c r="AN64" s="32">
        <f t="shared" si="11"/>
        <v>96150</v>
      </c>
      <c r="AO64" s="31">
        <v>0.1</v>
      </c>
      <c r="AP64" s="32">
        <f t="shared" si="12"/>
        <v>0</v>
      </c>
      <c r="AQ64" s="31">
        <v>1.5699999999999999E-2</v>
      </c>
      <c r="AR64" s="32">
        <f t="shared" si="7"/>
        <v>15095.55</v>
      </c>
      <c r="AS64" s="31">
        <f t="shared" si="8"/>
        <v>8.4300000000000014E-2</v>
      </c>
      <c r="AT64" s="89">
        <f t="shared" si="9"/>
        <v>81054.450000000012</v>
      </c>
      <c r="AU64" s="12">
        <v>0</v>
      </c>
      <c r="AV64" s="12" t="s">
        <v>213</v>
      </c>
      <c r="AW64" s="12" t="s">
        <v>213</v>
      </c>
      <c r="AX64" s="12">
        <v>0</v>
      </c>
      <c r="AY64" s="12" t="s">
        <v>214</v>
      </c>
      <c r="AZ64" s="12" t="s">
        <v>666</v>
      </c>
      <c r="BA64" s="12" t="s">
        <v>215</v>
      </c>
      <c r="BB64" s="12">
        <v>66001</v>
      </c>
      <c r="BC64" s="12"/>
      <c r="BD64" s="12"/>
      <c r="BE64" s="12">
        <v>0</v>
      </c>
      <c r="BF64" s="12"/>
      <c r="BG64" s="34" t="s">
        <v>1122</v>
      </c>
      <c r="BH64" s="12"/>
      <c r="BI64" s="12"/>
      <c r="BJ64" s="12" t="s">
        <v>666</v>
      </c>
      <c r="BK64" s="12" t="s">
        <v>215</v>
      </c>
      <c r="BL64" s="12" t="s">
        <v>235</v>
      </c>
      <c r="BM64" s="12">
        <v>12</v>
      </c>
      <c r="BN64" s="35">
        <v>44597</v>
      </c>
      <c r="BO64" s="35">
        <v>45326</v>
      </c>
      <c r="BP64" s="35">
        <v>45292</v>
      </c>
      <c r="BQ64" s="35">
        <v>45296</v>
      </c>
      <c r="BR64" s="12" t="s">
        <v>913</v>
      </c>
      <c r="BS64" s="12" t="s">
        <v>217</v>
      </c>
      <c r="BT64" s="12">
        <v>79853216</v>
      </c>
      <c r="BU64" s="12" t="s">
        <v>667</v>
      </c>
      <c r="BV64" s="12">
        <v>66001</v>
      </c>
      <c r="BW64" s="12" t="s">
        <v>666</v>
      </c>
      <c r="BX64" s="12" t="s">
        <v>215</v>
      </c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 t="s">
        <v>209</v>
      </c>
      <c r="DI64" s="12">
        <v>25194571</v>
      </c>
      <c r="DJ64" s="12" t="s">
        <v>222</v>
      </c>
      <c r="DK64" s="12" t="s">
        <v>497</v>
      </c>
      <c r="DL64" s="36">
        <v>1</v>
      </c>
      <c r="DM64" s="12" t="s">
        <v>1114</v>
      </c>
      <c r="DN64" s="12"/>
      <c r="DO64" s="12" t="s">
        <v>499</v>
      </c>
      <c r="DP64" s="12"/>
      <c r="DQ64" s="34" t="s">
        <v>1131</v>
      </c>
      <c r="DR64" s="12" t="s">
        <v>291</v>
      </c>
      <c r="DS64" s="12" t="s">
        <v>215</v>
      </c>
      <c r="DT64" s="12">
        <v>66001</v>
      </c>
      <c r="DU64" s="12" t="s">
        <v>497</v>
      </c>
      <c r="DV64" s="12">
        <v>25194571</v>
      </c>
      <c r="DW64" s="12" t="s">
        <v>225</v>
      </c>
      <c r="DX64" s="12" t="s">
        <v>226</v>
      </c>
      <c r="DY64" s="12" t="s">
        <v>227</v>
      </c>
      <c r="DZ64" s="90" t="s">
        <v>498</v>
      </c>
      <c r="EA64" s="12">
        <v>10</v>
      </c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 t="s">
        <v>928</v>
      </c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 t="s">
        <v>256</v>
      </c>
      <c r="IT64" s="12" t="s">
        <v>269</v>
      </c>
      <c r="IU64" s="12" t="s">
        <v>963</v>
      </c>
      <c r="IV64" s="13">
        <v>250000</v>
      </c>
    </row>
    <row r="65" spans="1:493" s="13" customFormat="1" x14ac:dyDescent="0.25">
      <c r="A65" s="12">
        <v>70050</v>
      </c>
      <c r="B65" s="12">
        <v>65</v>
      </c>
      <c r="C65" s="12" t="s">
        <v>918</v>
      </c>
      <c r="D65" s="12">
        <v>70050</v>
      </c>
      <c r="E65" s="12">
        <v>70050</v>
      </c>
      <c r="F65" s="89">
        <v>0</v>
      </c>
      <c r="G65" s="12">
        <v>0</v>
      </c>
      <c r="H65" s="12" t="s">
        <v>922</v>
      </c>
      <c r="I65" s="12"/>
      <c r="J65" s="12"/>
      <c r="K65" s="12" t="s">
        <v>784</v>
      </c>
      <c r="L65" s="12" t="s">
        <v>784</v>
      </c>
      <c r="M65" s="12" t="s">
        <v>784</v>
      </c>
      <c r="N65" s="12"/>
      <c r="O65" s="12"/>
      <c r="P65" s="12" t="s">
        <v>230</v>
      </c>
      <c r="Q65" s="12" t="s">
        <v>920</v>
      </c>
      <c r="R65" s="12">
        <v>10078105</v>
      </c>
      <c r="S65" s="12" t="s">
        <v>429</v>
      </c>
      <c r="T65" s="12"/>
      <c r="U65" s="12"/>
      <c r="V65" s="92">
        <v>45292</v>
      </c>
      <c r="W65" s="12"/>
      <c r="X65" s="12"/>
      <c r="Y65" s="12"/>
      <c r="Z65" s="12" t="s">
        <v>913</v>
      </c>
      <c r="AA65" s="12" t="s">
        <v>210</v>
      </c>
      <c r="AB65" s="12">
        <v>1054550482</v>
      </c>
      <c r="AC65" s="12" t="s">
        <v>613</v>
      </c>
      <c r="AD65" s="12">
        <v>820000</v>
      </c>
      <c r="AE65" s="12">
        <v>0</v>
      </c>
      <c r="AF65" s="12">
        <v>0</v>
      </c>
      <c r="AG65" s="12">
        <v>0</v>
      </c>
      <c r="AH65" s="12">
        <v>0</v>
      </c>
      <c r="AI65" s="12">
        <v>820000</v>
      </c>
      <c r="AJ65" s="12" t="s">
        <v>212</v>
      </c>
      <c r="AK65" s="12">
        <v>13.12</v>
      </c>
      <c r="AL65" s="31">
        <v>0.1</v>
      </c>
      <c r="AM65" s="12">
        <v>0</v>
      </c>
      <c r="AN65" s="32">
        <f t="shared" si="11"/>
        <v>82000</v>
      </c>
      <c r="AO65" s="31">
        <v>0.1</v>
      </c>
      <c r="AP65" s="32">
        <f t="shared" si="12"/>
        <v>0</v>
      </c>
      <c r="AQ65" s="31">
        <v>1.5699999999999999E-2</v>
      </c>
      <c r="AR65" s="32">
        <f t="shared" si="7"/>
        <v>12873.999999999998</v>
      </c>
      <c r="AS65" s="31">
        <f t="shared" si="8"/>
        <v>8.4300000000000014E-2</v>
      </c>
      <c r="AT65" s="89">
        <f t="shared" si="9"/>
        <v>69126.000000000015</v>
      </c>
      <c r="AU65" s="12">
        <v>0</v>
      </c>
      <c r="AV65" s="12" t="s">
        <v>213</v>
      </c>
      <c r="AW65" s="12" t="s">
        <v>213</v>
      </c>
      <c r="AX65" s="12">
        <v>0</v>
      </c>
      <c r="AY65" s="12" t="s">
        <v>214</v>
      </c>
      <c r="AZ65" s="12" t="s">
        <v>614</v>
      </c>
      <c r="BA65" s="12" t="s">
        <v>215</v>
      </c>
      <c r="BB65" s="12">
        <v>66001</v>
      </c>
      <c r="BC65" s="12" t="s">
        <v>620</v>
      </c>
      <c r="BD65" s="12"/>
      <c r="BE65" s="12">
        <v>0</v>
      </c>
      <c r="BF65" s="12"/>
      <c r="BG65" s="34" t="s">
        <v>615</v>
      </c>
      <c r="BH65" s="12"/>
      <c r="BI65" s="12">
        <v>3118744637</v>
      </c>
      <c r="BJ65" s="12" t="s">
        <v>614</v>
      </c>
      <c r="BK65" s="12" t="s">
        <v>215</v>
      </c>
      <c r="BL65" s="12" t="s">
        <v>235</v>
      </c>
      <c r="BM65" s="12">
        <v>12</v>
      </c>
      <c r="BN65" s="35">
        <v>44717</v>
      </c>
      <c r="BO65" s="35">
        <v>45447</v>
      </c>
      <c r="BP65" s="35">
        <v>45292</v>
      </c>
      <c r="BQ65" s="35">
        <v>45296</v>
      </c>
      <c r="BR65" s="12" t="s">
        <v>913</v>
      </c>
      <c r="BS65" s="12" t="s">
        <v>217</v>
      </c>
      <c r="BT65" s="12">
        <v>4539820</v>
      </c>
      <c r="BU65" s="12" t="s">
        <v>616</v>
      </c>
      <c r="BV65" s="12">
        <v>66001</v>
      </c>
      <c r="BW65" s="12" t="s">
        <v>614</v>
      </c>
      <c r="BX65" s="12" t="s">
        <v>215</v>
      </c>
      <c r="BY65" s="12">
        <v>3187544432</v>
      </c>
      <c r="BZ65" s="12"/>
      <c r="CA65" s="12"/>
      <c r="CB65" s="12" t="s">
        <v>209</v>
      </c>
      <c r="CC65" s="12" t="s">
        <v>222</v>
      </c>
      <c r="CD65" s="12">
        <v>6445159</v>
      </c>
      <c r="CE65" s="12" t="s">
        <v>617</v>
      </c>
      <c r="CF65" s="12"/>
      <c r="CG65" s="12" t="s">
        <v>614</v>
      </c>
      <c r="CH65" s="12" t="s">
        <v>215</v>
      </c>
      <c r="CI65" s="12">
        <v>3136430223</v>
      </c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 t="s">
        <v>209</v>
      </c>
      <c r="DI65" s="12">
        <v>15530194</v>
      </c>
      <c r="DJ65" s="12" t="s">
        <v>222</v>
      </c>
      <c r="DK65" s="12" t="s">
        <v>959</v>
      </c>
      <c r="DL65" s="36">
        <v>1</v>
      </c>
      <c r="DM65" s="12" t="s">
        <v>1114</v>
      </c>
      <c r="DN65" s="12"/>
      <c r="DO65" s="12" t="s">
        <v>676</v>
      </c>
      <c r="DP65" s="12"/>
      <c r="DQ65" s="34" t="s">
        <v>837</v>
      </c>
      <c r="DR65" s="12" t="s">
        <v>291</v>
      </c>
      <c r="DS65" s="12" t="s">
        <v>996</v>
      </c>
      <c r="DT65" s="12">
        <v>66001</v>
      </c>
      <c r="DU65" s="12" t="s">
        <v>675</v>
      </c>
      <c r="DV65" s="12">
        <v>15530194</v>
      </c>
      <c r="DW65" s="12" t="s">
        <v>225</v>
      </c>
      <c r="DX65" s="12" t="s">
        <v>248</v>
      </c>
      <c r="DY65" s="12" t="s">
        <v>227</v>
      </c>
      <c r="DZ65" s="90" t="s">
        <v>677</v>
      </c>
      <c r="EA65" s="12">
        <v>3</v>
      </c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 t="s">
        <v>928</v>
      </c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 t="s">
        <v>256</v>
      </c>
      <c r="IT65" s="12" t="s">
        <v>269</v>
      </c>
      <c r="IU65" s="12" t="s">
        <v>945</v>
      </c>
      <c r="IV65" s="13">
        <v>250000</v>
      </c>
    </row>
    <row r="66" spans="1:493" s="13" customFormat="1" ht="30" x14ac:dyDescent="0.25">
      <c r="A66" s="12">
        <v>70092</v>
      </c>
      <c r="B66" s="12"/>
      <c r="C66" s="12" t="s">
        <v>1104</v>
      </c>
      <c r="D66" s="12">
        <v>70092</v>
      </c>
      <c r="E66" s="12">
        <v>70092</v>
      </c>
      <c r="F66" s="89"/>
      <c r="G66" s="12"/>
      <c r="H66" s="12" t="s">
        <v>922</v>
      </c>
      <c r="I66" s="12"/>
      <c r="J66" s="12"/>
      <c r="K66" s="12" t="s">
        <v>784</v>
      </c>
      <c r="L66" s="12" t="s">
        <v>784</v>
      </c>
      <c r="M66" s="12" t="s">
        <v>784</v>
      </c>
      <c r="N66" s="12"/>
      <c r="O66" s="12"/>
      <c r="P66" s="12" t="s">
        <v>230</v>
      </c>
      <c r="Q66" s="12" t="s">
        <v>208</v>
      </c>
      <c r="R66" s="12">
        <v>10078245</v>
      </c>
      <c r="S66" s="12"/>
      <c r="T66" s="12"/>
      <c r="U66" s="35"/>
      <c r="V66" s="92">
        <v>45323</v>
      </c>
      <c r="W66" s="92"/>
      <c r="X66" s="92"/>
      <c r="Y66" s="12"/>
      <c r="Z66" s="12" t="s">
        <v>209</v>
      </c>
      <c r="AA66" s="12" t="s">
        <v>210</v>
      </c>
      <c r="AB66" s="94">
        <v>1088336928</v>
      </c>
      <c r="AC66" s="95" t="s">
        <v>1144</v>
      </c>
      <c r="AD66" s="12">
        <v>650000</v>
      </c>
      <c r="AE66" s="12">
        <v>0</v>
      </c>
      <c r="AF66" s="12">
        <v>0</v>
      </c>
      <c r="AG66" s="12">
        <v>0</v>
      </c>
      <c r="AH66" s="12">
        <v>0</v>
      </c>
      <c r="AI66" s="12">
        <f>AD66+AF66</f>
        <v>650000</v>
      </c>
      <c r="AJ66" s="12" t="s">
        <v>212</v>
      </c>
      <c r="AK66" s="12" t="s">
        <v>1109</v>
      </c>
      <c r="AL66" s="31">
        <v>9.8500000000000004E-2</v>
      </c>
      <c r="AM66" s="12" t="s">
        <v>213</v>
      </c>
      <c r="AN66" s="32">
        <f t="shared" si="11"/>
        <v>64025</v>
      </c>
      <c r="AO66" s="31">
        <v>9.8500000000000004E-2</v>
      </c>
      <c r="AP66" s="32">
        <f t="shared" si="12"/>
        <v>0</v>
      </c>
      <c r="AQ66" s="31">
        <v>1.5699999999999999E-2</v>
      </c>
      <c r="AR66" s="32">
        <f t="shared" ref="AR66:AR89" si="13">+AI66*AQ66</f>
        <v>10205</v>
      </c>
      <c r="AS66" s="31">
        <f t="shared" ref="AS66:AS89" si="14">+AL66-AQ66</f>
        <v>8.2800000000000012E-2</v>
      </c>
      <c r="AT66" s="89">
        <f t="shared" ref="AT66:AT89" si="15">+AI66*AS66</f>
        <v>53820.000000000007</v>
      </c>
      <c r="AU66" s="12">
        <v>0</v>
      </c>
      <c r="AV66" s="12" t="s">
        <v>213</v>
      </c>
      <c r="AW66" s="12" t="s">
        <v>213</v>
      </c>
      <c r="AX66" s="12" t="s">
        <v>213</v>
      </c>
      <c r="AY66" s="12" t="s">
        <v>214</v>
      </c>
      <c r="AZ66" s="12" t="s">
        <v>1145</v>
      </c>
      <c r="BA66" s="12" t="s">
        <v>215</v>
      </c>
      <c r="BB66" s="12">
        <v>66001</v>
      </c>
      <c r="BC66" s="12"/>
      <c r="BD66" s="12">
        <v>4</v>
      </c>
      <c r="BE66" s="12">
        <v>0</v>
      </c>
      <c r="BF66" s="12"/>
      <c r="BG66" s="34" t="s">
        <v>1146</v>
      </c>
      <c r="BH66" s="12"/>
      <c r="BI66" s="12">
        <v>3214557060</v>
      </c>
      <c r="BJ66" s="12" t="s">
        <v>1145</v>
      </c>
      <c r="BK66" s="12" t="s">
        <v>215</v>
      </c>
      <c r="BL66" s="12" t="s">
        <v>235</v>
      </c>
      <c r="BM66" s="35" t="s">
        <v>236</v>
      </c>
      <c r="BN66" s="35">
        <v>45290</v>
      </c>
      <c r="BO66" s="35">
        <v>45655</v>
      </c>
      <c r="BP66" s="35">
        <v>45323</v>
      </c>
      <c r="BQ66" s="35">
        <v>45321</v>
      </c>
      <c r="BR66" s="12" t="s">
        <v>209</v>
      </c>
      <c r="BS66" s="12" t="s">
        <v>217</v>
      </c>
      <c r="BT66" s="12">
        <v>33916836</v>
      </c>
      <c r="BU66" s="12" t="s">
        <v>1147</v>
      </c>
      <c r="BV66" s="12">
        <v>66001</v>
      </c>
      <c r="BW66" s="12" t="s">
        <v>1145</v>
      </c>
      <c r="BX66" s="12" t="s">
        <v>215</v>
      </c>
      <c r="BY66" s="12">
        <v>3144223050</v>
      </c>
      <c r="BZ66" s="12"/>
      <c r="CA66" s="34" t="s">
        <v>1148</v>
      </c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 t="s">
        <v>221</v>
      </c>
      <c r="DI66" s="12">
        <v>42097333</v>
      </c>
      <c r="DJ66" s="12" t="s">
        <v>217</v>
      </c>
      <c r="DK66" s="12" t="s">
        <v>1149</v>
      </c>
      <c r="DL66" s="36">
        <v>1</v>
      </c>
      <c r="DM66" s="12" t="s">
        <v>1114</v>
      </c>
      <c r="DN66" s="12"/>
      <c r="DO66" s="12">
        <v>3148701870</v>
      </c>
      <c r="DP66" s="12"/>
      <c r="DQ66" s="34" t="s">
        <v>1150</v>
      </c>
      <c r="DR66" s="12" t="s">
        <v>291</v>
      </c>
      <c r="DS66" s="12" t="s">
        <v>215</v>
      </c>
      <c r="DT66" s="12">
        <v>66001</v>
      </c>
      <c r="DU66" s="12" t="s">
        <v>1149</v>
      </c>
      <c r="DV66" s="12">
        <v>42097333</v>
      </c>
      <c r="DW66" s="12" t="s">
        <v>225</v>
      </c>
      <c r="DX66" s="12" t="s">
        <v>226</v>
      </c>
      <c r="DY66" s="12" t="s">
        <v>227</v>
      </c>
      <c r="DZ66" s="12">
        <v>89672113246</v>
      </c>
      <c r="EA66" s="12">
        <v>10</v>
      </c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34"/>
      <c r="HD66" s="12"/>
      <c r="HE66" s="12"/>
      <c r="HF66" s="12"/>
      <c r="HG66" s="12"/>
      <c r="HH66" s="12"/>
      <c r="HI66" s="12"/>
      <c r="HJ66" s="12"/>
      <c r="HK66" s="12" t="s">
        <v>1151</v>
      </c>
      <c r="HL66" s="96" t="s">
        <v>1152</v>
      </c>
      <c r="HM66" s="97">
        <v>300000</v>
      </c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96" t="s">
        <v>1152</v>
      </c>
      <c r="IU66" s="97">
        <v>300000</v>
      </c>
    </row>
    <row r="67" spans="1:493" s="13" customFormat="1" ht="20.25" customHeight="1" x14ac:dyDescent="0.25">
      <c r="A67" s="12">
        <v>70091</v>
      </c>
      <c r="B67" s="12">
        <v>7</v>
      </c>
      <c r="C67" s="12" t="s">
        <v>1104</v>
      </c>
      <c r="D67" s="12">
        <v>70091</v>
      </c>
      <c r="E67" s="12">
        <v>70091</v>
      </c>
      <c r="F67" s="89"/>
      <c r="G67" s="12"/>
      <c r="H67" s="12" t="s">
        <v>922</v>
      </c>
      <c r="I67" s="12"/>
      <c r="J67" s="12"/>
      <c r="K67" s="12" t="s">
        <v>784</v>
      </c>
      <c r="L67" s="12" t="s">
        <v>784</v>
      </c>
      <c r="M67" s="12" t="s">
        <v>784</v>
      </c>
      <c r="N67" s="12"/>
      <c r="O67" s="12"/>
      <c r="P67" s="12"/>
      <c r="Q67" s="12" t="s">
        <v>208</v>
      </c>
      <c r="R67" s="12">
        <v>10078047</v>
      </c>
      <c r="S67" s="12"/>
      <c r="T67" s="12"/>
      <c r="U67" s="12"/>
      <c r="V67" s="92">
        <v>45323</v>
      </c>
      <c r="W67" s="12"/>
      <c r="X67" s="12"/>
      <c r="Y67" s="12"/>
      <c r="Z67" s="12" t="s">
        <v>209</v>
      </c>
      <c r="AA67" s="12" t="s">
        <v>210</v>
      </c>
      <c r="AB67" s="12">
        <v>65773417</v>
      </c>
      <c r="AC67" s="12" t="s">
        <v>704</v>
      </c>
      <c r="AD67" s="12">
        <v>800000</v>
      </c>
      <c r="AE67" s="12">
        <v>0</v>
      </c>
      <c r="AF67" s="12">
        <v>0</v>
      </c>
      <c r="AG67" s="12">
        <v>0</v>
      </c>
      <c r="AH67" s="12">
        <v>0</v>
      </c>
      <c r="AI67" s="12">
        <v>800000</v>
      </c>
      <c r="AJ67" s="12" t="s">
        <v>212</v>
      </c>
      <c r="AK67" s="12" t="s">
        <v>1109</v>
      </c>
      <c r="AL67" s="31">
        <v>0.1</v>
      </c>
      <c r="AM67" s="12" t="s">
        <v>213</v>
      </c>
      <c r="AN67" s="32">
        <v>66240</v>
      </c>
      <c r="AO67" s="31">
        <v>0.1</v>
      </c>
      <c r="AP67" s="32">
        <v>0</v>
      </c>
      <c r="AQ67" s="31">
        <v>1.5699999999999999E-2</v>
      </c>
      <c r="AR67" s="32">
        <f t="shared" si="13"/>
        <v>12559.999999999998</v>
      </c>
      <c r="AS67" s="31">
        <f t="shared" si="14"/>
        <v>8.4300000000000014E-2</v>
      </c>
      <c r="AT67" s="89">
        <f t="shared" si="15"/>
        <v>67440.000000000015</v>
      </c>
      <c r="AU67" s="12">
        <v>0</v>
      </c>
      <c r="AV67" s="12" t="s">
        <v>213</v>
      </c>
      <c r="AW67" s="12" t="s">
        <v>213</v>
      </c>
      <c r="AX67" s="12">
        <v>0</v>
      </c>
      <c r="AY67" s="12" t="s">
        <v>214</v>
      </c>
      <c r="AZ67" s="12" t="s">
        <v>278</v>
      </c>
      <c r="BA67" s="12" t="s">
        <v>215</v>
      </c>
      <c r="BB67" s="12">
        <v>66001</v>
      </c>
      <c r="BC67" s="12" t="s">
        <v>276</v>
      </c>
      <c r="BD67" s="12">
        <v>4</v>
      </c>
      <c r="BE67" s="12">
        <v>0</v>
      </c>
      <c r="BF67" s="12"/>
      <c r="BG67" s="34" t="s">
        <v>705</v>
      </c>
      <c r="BH67" s="12"/>
      <c r="BI67" s="12">
        <v>3203568748</v>
      </c>
      <c r="BJ67" s="12" t="s">
        <v>278</v>
      </c>
      <c r="BK67" s="12" t="s">
        <v>215</v>
      </c>
      <c r="BL67" s="12" t="s">
        <v>235</v>
      </c>
      <c r="BM67" s="12" t="s">
        <v>236</v>
      </c>
      <c r="BN67" s="35">
        <v>45174</v>
      </c>
      <c r="BO67" s="35">
        <v>45539</v>
      </c>
      <c r="BP67" s="35">
        <v>45323</v>
      </c>
      <c r="BQ67" s="35">
        <v>45327</v>
      </c>
      <c r="BR67" s="12" t="s">
        <v>209</v>
      </c>
      <c r="BS67" s="12" t="s">
        <v>217</v>
      </c>
      <c r="BT67" s="12">
        <v>65798234</v>
      </c>
      <c r="BU67" s="12" t="s">
        <v>706</v>
      </c>
      <c r="BV67" s="12">
        <v>66001</v>
      </c>
      <c r="BW67" s="12" t="s">
        <v>1140</v>
      </c>
      <c r="BX67" s="12" t="s">
        <v>1027</v>
      </c>
      <c r="BY67" s="12">
        <v>3208343844</v>
      </c>
      <c r="BZ67" s="12"/>
      <c r="CA67" s="34" t="s">
        <v>707</v>
      </c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 t="s">
        <v>209</v>
      </c>
      <c r="DI67" s="12">
        <v>51920671</v>
      </c>
      <c r="DJ67" s="12" t="s">
        <v>222</v>
      </c>
      <c r="DK67" s="12" t="s">
        <v>1143</v>
      </c>
      <c r="DL67" s="36">
        <v>1</v>
      </c>
      <c r="DM67" s="12" t="s">
        <v>1141</v>
      </c>
      <c r="DN67" s="12"/>
      <c r="DO67" s="12">
        <v>3005630984</v>
      </c>
      <c r="DP67" s="12"/>
      <c r="DQ67" s="34" t="s">
        <v>708</v>
      </c>
      <c r="DR67" s="12" t="s">
        <v>291</v>
      </c>
      <c r="DS67" s="12" t="s">
        <v>1142</v>
      </c>
      <c r="DT67" s="12">
        <v>11001</v>
      </c>
      <c r="DU67" s="12" t="s">
        <v>1143</v>
      </c>
      <c r="DV67" s="12">
        <v>51920671</v>
      </c>
      <c r="DW67" s="12" t="s">
        <v>225</v>
      </c>
      <c r="DX67" s="12" t="s">
        <v>248</v>
      </c>
      <c r="DY67" s="12" t="s">
        <v>227</v>
      </c>
      <c r="DZ67" s="90" t="s">
        <v>280</v>
      </c>
      <c r="EA67" s="12">
        <v>15</v>
      </c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 t="s">
        <v>243</v>
      </c>
      <c r="GX67" s="12" t="s">
        <v>244</v>
      </c>
      <c r="GY67" s="12" t="s">
        <v>284</v>
      </c>
      <c r="GZ67" s="12" t="s">
        <v>245</v>
      </c>
      <c r="HA67" s="12" t="s">
        <v>246</v>
      </c>
      <c r="HB67" s="12">
        <v>3127551168</v>
      </c>
      <c r="HC67" s="34" t="s">
        <v>247</v>
      </c>
      <c r="HD67" s="12" t="s">
        <v>244</v>
      </c>
      <c r="HE67" s="12" t="s">
        <v>243</v>
      </c>
      <c r="HF67" s="12" t="s">
        <v>425</v>
      </c>
      <c r="HG67" s="12" t="s">
        <v>725</v>
      </c>
      <c r="HH67" s="12" t="s">
        <v>249</v>
      </c>
      <c r="HI67" s="12">
        <v>24125168818</v>
      </c>
      <c r="HJ67" s="12" t="s">
        <v>250</v>
      </c>
      <c r="HK67" s="12" t="s">
        <v>53</v>
      </c>
      <c r="HL67" s="12" t="s">
        <v>281</v>
      </c>
      <c r="HM67" s="12"/>
      <c r="HN67" s="12">
        <v>300000</v>
      </c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</row>
    <row r="68" spans="1:493" s="13" customFormat="1" x14ac:dyDescent="0.25">
      <c r="A68" s="12">
        <v>70001</v>
      </c>
      <c r="B68" s="12">
        <v>2</v>
      </c>
      <c r="C68" s="12" t="s">
        <v>918</v>
      </c>
      <c r="D68" s="12">
        <v>70001</v>
      </c>
      <c r="E68" s="12">
        <v>70001</v>
      </c>
      <c r="F68" s="89">
        <v>250000</v>
      </c>
      <c r="G68" s="12">
        <v>0</v>
      </c>
      <c r="H68" s="12" t="s">
        <v>922</v>
      </c>
      <c r="I68" s="12"/>
      <c r="J68" s="12"/>
      <c r="K68" s="12" t="s">
        <v>784</v>
      </c>
      <c r="L68" s="12" t="s">
        <v>1162</v>
      </c>
      <c r="M68" s="12" t="s">
        <v>784</v>
      </c>
      <c r="N68" s="12"/>
      <c r="O68" s="12"/>
      <c r="P68" s="12" t="s">
        <v>230</v>
      </c>
      <c r="Q68" s="12" t="s">
        <v>920</v>
      </c>
      <c r="R68" s="12">
        <v>10078042</v>
      </c>
      <c r="S68" s="12" t="s">
        <v>208</v>
      </c>
      <c r="T68" s="12"/>
      <c r="U68" s="12"/>
      <c r="V68" s="92">
        <v>45292</v>
      </c>
      <c r="W68" s="12"/>
      <c r="X68" s="12"/>
      <c r="Y68" s="12"/>
      <c r="Z68" s="12" t="s">
        <v>913</v>
      </c>
      <c r="AA68" s="12" t="s">
        <v>210</v>
      </c>
      <c r="AB68" s="12">
        <v>29916157</v>
      </c>
      <c r="AC68" s="12" t="s">
        <v>231</v>
      </c>
      <c r="AD68" s="12">
        <v>927584</v>
      </c>
      <c r="AE68" s="12">
        <v>0</v>
      </c>
      <c r="AF68" s="12">
        <v>0</v>
      </c>
      <c r="AG68" s="12">
        <v>0</v>
      </c>
      <c r="AH68" s="12">
        <v>0</v>
      </c>
      <c r="AI68" s="12">
        <v>927584</v>
      </c>
      <c r="AJ68" s="12" t="s">
        <v>212</v>
      </c>
      <c r="AK68" s="12">
        <v>13.12</v>
      </c>
      <c r="AL68" s="31">
        <v>0.1</v>
      </c>
      <c r="AM68" s="12">
        <v>0</v>
      </c>
      <c r="AN68" s="32">
        <f t="shared" ref="AN68:AN89" si="16">AD68*AL68</f>
        <v>92758.400000000009</v>
      </c>
      <c r="AO68" s="31">
        <v>0.1</v>
      </c>
      <c r="AP68" s="32">
        <f t="shared" ref="AP68:AP89" si="17">AF68*AO68</f>
        <v>0</v>
      </c>
      <c r="AQ68" s="31">
        <v>1.5699999999999999E-2</v>
      </c>
      <c r="AR68" s="32">
        <f t="shared" si="13"/>
        <v>14563.068799999999</v>
      </c>
      <c r="AS68" s="31">
        <f t="shared" si="14"/>
        <v>8.4300000000000014E-2</v>
      </c>
      <c r="AT68" s="89">
        <f t="shared" si="15"/>
        <v>78195.331200000015</v>
      </c>
      <c r="AU68" s="12">
        <v>0</v>
      </c>
      <c r="AV68" s="12" t="s">
        <v>213</v>
      </c>
      <c r="AW68" s="12" t="s">
        <v>213</v>
      </c>
      <c r="AX68" s="12">
        <v>0</v>
      </c>
      <c r="AY68" s="12" t="s">
        <v>214</v>
      </c>
      <c r="AZ68" s="12" t="s">
        <v>232</v>
      </c>
      <c r="BA68" s="12" t="s">
        <v>215</v>
      </c>
      <c r="BB68" s="12">
        <v>66001</v>
      </c>
      <c r="BC68" s="12" t="s">
        <v>276</v>
      </c>
      <c r="BD68" s="12">
        <v>4</v>
      </c>
      <c r="BE68" s="12">
        <v>0</v>
      </c>
      <c r="BF68" s="12"/>
      <c r="BG68" s="34" t="s">
        <v>233</v>
      </c>
      <c r="BH68" s="12"/>
      <c r="BI68" s="12">
        <v>3160414451</v>
      </c>
      <c r="BJ68" s="12" t="s">
        <v>232</v>
      </c>
      <c r="BK68" s="12" t="s">
        <v>215</v>
      </c>
      <c r="BL68" s="12" t="s">
        <v>235</v>
      </c>
      <c r="BM68" s="12">
        <v>12</v>
      </c>
      <c r="BN68" s="35">
        <v>44747</v>
      </c>
      <c r="BO68" s="35">
        <v>45477</v>
      </c>
      <c r="BP68" s="35">
        <v>45292</v>
      </c>
      <c r="BQ68" s="35">
        <v>45296</v>
      </c>
      <c r="BR68" s="12" t="s">
        <v>913</v>
      </c>
      <c r="BS68" s="12" t="s">
        <v>217</v>
      </c>
      <c r="BT68" s="12">
        <v>6482258</v>
      </c>
      <c r="BU68" s="12" t="s">
        <v>237</v>
      </c>
      <c r="BV68" s="12">
        <v>66001</v>
      </c>
      <c r="BW68" s="12" t="s">
        <v>232</v>
      </c>
      <c r="BX68" s="12" t="s">
        <v>215</v>
      </c>
      <c r="BY68" s="12">
        <v>3117472273</v>
      </c>
      <c r="BZ68" s="12">
        <v>2146016</v>
      </c>
      <c r="CA68" s="34" t="s">
        <v>238</v>
      </c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 t="s">
        <v>209</v>
      </c>
      <c r="DI68" s="12">
        <v>18516438</v>
      </c>
      <c r="DJ68" s="12" t="s">
        <v>222</v>
      </c>
      <c r="DK68" s="12" t="s">
        <v>239</v>
      </c>
      <c r="DL68" s="36">
        <v>1</v>
      </c>
      <c r="DM68" s="12" t="s">
        <v>1114</v>
      </c>
      <c r="DN68" s="12"/>
      <c r="DO68" s="12">
        <v>3008049773</v>
      </c>
      <c r="DP68" s="12"/>
      <c r="DQ68" s="34" t="s">
        <v>1133</v>
      </c>
      <c r="DR68" s="12" t="s">
        <v>291</v>
      </c>
      <c r="DS68" s="12" t="s">
        <v>215</v>
      </c>
      <c r="DT68" s="12">
        <v>66001</v>
      </c>
      <c r="DU68" s="12" t="s">
        <v>239</v>
      </c>
      <c r="DV68" s="12">
        <v>18516438</v>
      </c>
      <c r="DW68" s="12" t="s">
        <v>225</v>
      </c>
      <c r="DX68" s="12" t="s">
        <v>240</v>
      </c>
      <c r="DY68" s="12" t="s">
        <v>227</v>
      </c>
      <c r="DZ68" s="90" t="s">
        <v>241</v>
      </c>
      <c r="EA68" s="12">
        <v>10</v>
      </c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>
        <v>900344029</v>
      </c>
      <c r="GX68" s="12" t="s">
        <v>244</v>
      </c>
      <c r="GY68" s="12" t="s">
        <v>284</v>
      </c>
      <c r="GZ68" s="12" t="s">
        <v>245</v>
      </c>
      <c r="HA68" s="12" t="s">
        <v>246</v>
      </c>
      <c r="HB68" s="12">
        <v>3127551168</v>
      </c>
      <c r="HC68" s="34" t="s">
        <v>247</v>
      </c>
      <c r="HD68" s="12" t="s">
        <v>244</v>
      </c>
      <c r="HE68" s="12" t="s">
        <v>243</v>
      </c>
      <c r="HF68" s="12" t="s">
        <v>425</v>
      </c>
      <c r="HG68" s="12" t="s">
        <v>725</v>
      </c>
      <c r="HH68" s="12" t="s">
        <v>249</v>
      </c>
      <c r="HI68" s="12">
        <v>24125168818</v>
      </c>
      <c r="HJ68" s="12" t="s">
        <v>250</v>
      </c>
      <c r="HK68" s="12" t="s">
        <v>53</v>
      </c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 t="s">
        <v>257</v>
      </c>
      <c r="IT68" s="12" t="s">
        <v>269</v>
      </c>
      <c r="IU68" s="13" t="s">
        <v>929</v>
      </c>
      <c r="IV68" s="13">
        <v>250000</v>
      </c>
    </row>
    <row r="69" spans="1:493" s="13" customFormat="1" x14ac:dyDescent="0.25">
      <c r="A69" s="12">
        <v>70016</v>
      </c>
      <c r="B69" s="12">
        <v>22</v>
      </c>
      <c r="C69" s="12" t="s">
        <v>918</v>
      </c>
      <c r="D69" s="12">
        <v>70016</v>
      </c>
      <c r="E69" s="12">
        <v>70016</v>
      </c>
      <c r="F69" s="89">
        <v>300000</v>
      </c>
      <c r="G69" s="12" t="s">
        <v>925</v>
      </c>
      <c r="H69" s="12" t="s">
        <v>923</v>
      </c>
      <c r="I69" s="12"/>
      <c r="J69" s="12"/>
      <c r="K69" s="12" t="s">
        <v>784</v>
      </c>
      <c r="L69" s="12" t="s">
        <v>1243</v>
      </c>
      <c r="M69" s="12" t="s">
        <v>784</v>
      </c>
      <c r="N69" s="12"/>
      <c r="O69" s="12"/>
      <c r="P69" s="12" t="s">
        <v>213</v>
      </c>
      <c r="Q69" s="12" t="s">
        <v>920</v>
      </c>
      <c r="R69" s="12">
        <v>10078062</v>
      </c>
      <c r="S69" s="12" t="s">
        <v>208</v>
      </c>
      <c r="T69" s="12"/>
      <c r="U69" s="12"/>
      <c r="V69" s="92">
        <v>45292</v>
      </c>
      <c r="W69" s="12"/>
      <c r="X69" s="12"/>
      <c r="Y69" s="12"/>
      <c r="Z69" s="12" t="s">
        <v>913</v>
      </c>
      <c r="AA69" s="12" t="s">
        <v>210</v>
      </c>
      <c r="AB69" s="12">
        <v>42131992</v>
      </c>
      <c r="AC69" s="12" t="s">
        <v>344</v>
      </c>
      <c r="AD69" s="12">
        <v>900000</v>
      </c>
      <c r="AE69" s="12">
        <v>0</v>
      </c>
      <c r="AF69" s="12">
        <v>158000</v>
      </c>
      <c r="AG69" s="12">
        <v>0</v>
      </c>
      <c r="AH69" s="12">
        <v>0</v>
      </c>
      <c r="AI69" s="12">
        <v>900000</v>
      </c>
      <c r="AJ69" s="12" t="s">
        <v>212</v>
      </c>
      <c r="AK69" s="12">
        <v>13.12</v>
      </c>
      <c r="AL69" s="31">
        <v>0.1</v>
      </c>
      <c r="AM69" s="12">
        <v>0</v>
      </c>
      <c r="AN69" s="32">
        <f t="shared" si="16"/>
        <v>90000</v>
      </c>
      <c r="AO69" s="31">
        <v>0.1</v>
      </c>
      <c r="AP69" s="32">
        <f t="shared" si="17"/>
        <v>15800</v>
      </c>
      <c r="AQ69" s="31">
        <v>1.5699999999999999E-2</v>
      </c>
      <c r="AR69" s="32">
        <f t="shared" si="13"/>
        <v>14129.999999999998</v>
      </c>
      <c r="AS69" s="31">
        <f t="shared" si="14"/>
        <v>8.4300000000000014E-2</v>
      </c>
      <c r="AT69" s="89">
        <f t="shared" si="15"/>
        <v>75870.000000000015</v>
      </c>
      <c r="AU69" s="12">
        <v>0</v>
      </c>
      <c r="AV69" s="12" t="s">
        <v>213</v>
      </c>
      <c r="AW69" s="12" t="s">
        <v>213</v>
      </c>
      <c r="AX69" s="12">
        <v>0</v>
      </c>
      <c r="AY69" s="12" t="s">
        <v>214</v>
      </c>
      <c r="AZ69" s="12" t="s">
        <v>345</v>
      </c>
      <c r="BA69" s="12" t="s">
        <v>215</v>
      </c>
      <c r="BB69" s="12">
        <v>66001</v>
      </c>
      <c r="BC69" s="12" t="s">
        <v>276</v>
      </c>
      <c r="BD69" s="12">
        <v>4</v>
      </c>
      <c r="BE69" s="12">
        <v>0</v>
      </c>
      <c r="BF69" s="12"/>
      <c r="BG69" s="34" t="s">
        <v>346</v>
      </c>
      <c r="BH69" s="12"/>
      <c r="BI69" s="12">
        <v>3045613500</v>
      </c>
      <c r="BJ69" s="12" t="s">
        <v>347</v>
      </c>
      <c r="BK69" s="12" t="s">
        <v>215</v>
      </c>
      <c r="BL69" s="12" t="s">
        <v>235</v>
      </c>
      <c r="BM69" s="12">
        <v>6</v>
      </c>
      <c r="BN69" s="35">
        <v>44990</v>
      </c>
      <c r="BO69" s="35">
        <v>45355</v>
      </c>
      <c r="BP69" s="35">
        <v>45292</v>
      </c>
      <c r="BQ69" s="35">
        <v>45296</v>
      </c>
      <c r="BR69" s="12" t="s">
        <v>913</v>
      </c>
      <c r="BS69" s="12" t="s">
        <v>217</v>
      </c>
      <c r="BT69" s="12">
        <v>42152738</v>
      </c>
      <c r="BU69" s="12" t="s">
        <v>348</v>
      </c>
      <c r="BV69" s="12">
        <v>66001</v>
      </c>
      <c r="BW69" s="12" t="s">
        <v>345</v>
      </c>
      <c r="BX69" s="12" t="s">
        <v>215</v>
      </c>
      <c r="BY69" s="12">
        <v>3004816661</v>
      </c>
      <c r="BZ69" s="12"/>
      <c r="CA69" s="34" t="s">
        <v>349</v>
      </c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 t="s">
        <v>209</v>
      </c>
      <c r="DI69" s="12">
        <v>79962677</v>
      </c>
      <c r="DJ69" s="12" t="s">
        <v>222</v>
      </c>
      <c r="DK69" s="12" t="s">
        <v>947</v>
      </c>
      <c r="DL69" s="36">
        <v>1</v>
      </c>
      <c r="DM69" s="12" t="s">
        <v>1087</v>
      </c>
      <c r="DN69" s="12"/>
      <c r="DO69" s="12">
        <v>3003967071</v>
      </c>
      <c r="DP69" s="12"/>
      <c r="DQ69" s="34" t="s">
        <v>383</v>
      </c>
      <c r="DR69" s="12" t="s">
        <v>291</v>
      </c>
      <c r="DS69" s="12" t="s">
        <v>215</v>
      </c>
      <c r="DT69" s="12">
        <v>66001</v>
      </c>
      <c r="DU69" s="12" t="s">
        <v>350</v>
      </c>
      <c r="DV69" s="12">
        <v>79962677</v>
      </c>
      <c r="DW69" s="12" t="s">
        <v>225</v>
      </c>
      <c r="DX69" s="12" t="s">
        <v>226</v>
      </c>
      <c r="DY69" s="12" t="s">
        <v>227</v>
      </c>
      <c r="DZ69" s="37">
        <v>85290117971</v>
      </c>
      <c r="EA69" s="12">
        <v>2</v>
      </c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>
        <v>900344029</v>
      </c>
      <c r="GX69" s="12" t="s">
        <v>244</v>
      </c>
      <c r="GY69" s="12" t="s">
        <v>284</v>
      </c>
      <c r="GZ69" s="12" t="s">
        <v>245</v>
      </c>
      <c r="HA69" s="12" t="s">
        <v>246</v>
      </c>
      <c r="HB69" s="12">
        <v>3127551168</v>
      </c>
      <c r="HC69" s="34" t="s">
        <v>247</v>
      </c>
      <c r="HD69" s="12" t="s">
        <v>244</v>
      </c>
      <c r="HE69" s="12" t="s">
        <v>243</v>
      </c>
      <c r="HF69" s="12" t="s">
        <v>425</v>
      </c>
      <c r="HG69" s="12" t="s">
        <v>725</v>
      </c>
      <c r="HH69" s="12" t="s">
        <v>249</v>
      </c>
      <c r="HI69" s="12">
        <v>24125168818</v>
      </c>
      <c r="HJ69" s="12" t="s">
        <v>250</v>
      </c>
      <c r="HK69" s="12" t="s">
        <v>53</v>
      </c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 t="s">
        <v>304</v>
      </c>
      <c r="IT69" s="12" t="s">
        <v>269</v>
      </c>
      <c r="IU69" s="13" t="s">
        <v>945</v>
      </c>
      <c r="IV69" s="13">
        <v>300000</v>
      </c>
    </row>
    <row r="70" spans="1:493" s="13" customFormat="1" x14ac:dyDescent="0.25">
      <c r="A70" s="12">
        <v>70069</v>
      </c>
      <c r="B70" s="12">
        <v>90</v>
      </c>
      <c r="C70" s="12" t="s">
        <v>918</v>
      </c>
      <c r="D70" s="12">
        <v>70069</v>
      </c>
      <c r="E70" s="12">
        <v>70069</v>
      </c>
      <c r="F70" s="89">
        <v>250000</v>
      </c>
      <c r="G70" s="12" t="s">
        <v>925</v>
      </c>
      <c r="H70" s="12" t="s">
        <v>923</v>
      </c>
      <c r="I70" s="12"/>
      <c r="J70" s="12"/>
      <c r="K70" s="12" t="s">
        <v>784</v>
      </c>
      <c r="L70" s="12" t="s">
        <v>1243</v>
      </c>
      <c r="M70" s="12" t="s">
        <v>912</v>
      </c>
      <c r="N70" s="12"/>
      <c r="O70" s="12"/>
      <c r="P70" s="12" t="s">
        <v>213</v>
      </c>
      <c r="Q70" s="12" t="s">
        <v>920</v>
      </c>
      <c r="R70" s="12">
        <v>10078130</v>
      </c>
      <c r="S70" s="12" t="s">
        <v>208</v>
      </c>
      <c r="T70" s="12"/>
      <c r="U70" s="12"/>
      <c r="V70" s="92">
        <v>45292</v>
      </c>
      <c r="W70" s="12"/>
      <c r="X70" s="12"/>
      <c r="Y70" s="12"/>
      <c r="Z70" s="12" t="s">
        <v>913</v>
      </c>
      <c r="AA70" s="12" t="s">
        <v>210</v>
      </c>
      <c r="AB70" s="12">
        <v>9869919</v>
      </c>
      <c r="AC70" s="12" t="s">
        <v>808</v>
      </c>
      <c r="AD70" s="12">
        <v>880000</v>
      </c>
      <c r="AE70" s="12">
        <v>0</v>
      </c>
      <c r="AF70" s="12"/>
      <c r="AG70" s="12">
        <v>0</v>
      </c>
      <c r="AH70" s="12">
        <v>0</v>
      </c>
      <c r="AI70" s="12">
        <v>880000</v>
      </c>
      <c r="AJ70" s="12" t="s">
        <v>212</v>
      </c>
      <c r="AK70" s="12">
        <v>13.12</v>
      </c>
      <c r="AL70" s="31">
        <v>0.1</v>
      </c>
      <c r="AM70" s="12">
        <v>0</v>
      </c>
      <c r="AN70" s="32">
        <f t="shared" si="16"/>
        <v>88000</v>
      </c>
      <c r="AO70" s="31">
        <v>0.1</v>
      </c>
      <c r="AP70" s="32">
        <f t="shared" si="17"/>
        <v>0</v>
      </c>
      <c r="AQ70" s="31">
        <v>1.5699999999999999E-2</v>
      </c>
      <c r="AR70" s="32">
        <f t="shared" si="13"/>
        <v>13815.999999999998</v>
      </c>
      <c r="AS70" s="31">
        <f t="shared" si="14"/>
        <v>8.4300000000000014E-2</v>
      </c>
      <c r="AT70" s="89">
        <f t="shared" si="15"/>
        <v>74184.000000000015</v>
      </c>
      <c r="AU70" s="12">
        <v>0</v>
      </c>
      <c r="AV70" s="12" t="s">
        <v>213</v>
      </c>
      <c r="AW70" s="12" t="s">
        <v>213</v>
      </c>
      <c r="AX70" s="12">
        <v>0</v>
      </c>
      <c r="AY70" s="12" t="s">
        <v>214</v>
      </c>
      <c r="AZ70" s="33" t="s">
        <v>807</v>
      </c>
      <c r="BA70" s="12" t="s">
        <v>215</v>
      </c>
      <c r="BB70" s="12">
        <v>66001</v>
      </c>
      <c r="BC70" s="12"/>
      <c r="BD70" s="12"/>
      <c r="BE70" s="12">
        <v>0</v>
      </c>
      <c r="BF70" s="12"/>
      <c r="BG70" s="34" t="s">
        <v>824</v>
      </c>
      <c r="BH70" s="12"/>
      <c r="BI70" s="12">
        <v>3104333676</v>
      </c>
      <c r="BJ70" s="33" t="s">
        <v>807</v>
      </c>
      <c r="BK70" s="12" t="s">
        <v>215</v>
      </c>
      <c r="BL70" s="12" t="s">
        <v>235</v>
      </c>
      <c r="BM70" s="12">
        <v>12</v>
      </c>
      <c r="BN70" s="35">
        <v>45158</v>
      </c>
      <c r="BO70" s="35">
        <v>45523</v>
      </c>
      <c r="BP70" s="35">
        <v>45292</v>
      </c>
      <c r="BQ70" s="35">
        <v>45311</v>
      </c>
      <c r="BR70" s="12" t="s">
        <v>913</v>
      </c>
      <c r="BS70" s="12" t="s">
        <v>217</v>
      </c>
      <c r="BT70" s="12">
        <v>70136021</v>
      </c>
      <c r="BU70" s="12" t="s">
        <v>809</v>
      </c>
      <c r="BV70" s="12">
        <v>66001</v>
      </c>
      <c r="BW70" s="33" t="s">
        <v>807</v>
      </c>
      <c r="BX70" s="12" t="s">
        <v>215</v>
      </c>
      <c r="BY70" s="12"/>
      <c r="BZ70" s="12"/>
      <c r="CA70" s="34" t="s">
        <v>825</v>
      </c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 t="s">
        <v>209</v>
      </c>
      <c r="DI70" s="12">
        <v>41531641</v>
      </c>
      <c r="DJ70" s="12" t="s">
        <v>222</v>
      </c>
      <c r="DK70" s="12" t="s">
        <v>810</v>
      </c>
      <c r="DL70" s="36">
        <v>1</v>
      </c>
      <c r="DM70" s="12" t="s">
        <v>1114</v>
      </c>
      <c r="DN70" s="12"/>
      <c r="DO70" s="12">
        <v>3007904981</v>
      </c>
      <c r="DP70" s="12"/>
      <c r="DQ70" s="34" t="s">
        <v>826</v>
      </c>
      <c r="DR70" s="12" t="s">
        <v>664</v>
      </c>
      <c r="DS70" s="12" t="s">
        <v>215</v>
      </c>
      <c r="DT70" s="12">
        <v>66001</v>
      </c>
      <c r="DU70" s="12" t="s">
        <v>810</v>
      </c>
      <c r="DV70" s="12">
        <v>41531641</v>
      </c>
      <c r="DW70" s="12" t="s">
        <v>225</v>
      </c>
      <c r="DX70" s="12" t="s">
        <v>827</v>
      </c>
      <c r="DY70" s="12" t="s">
        <v>227</v>
      </c>
      <c r="DZ70" s="93">
        <v>116030200024</v>
      </c>
      <c r="EA70" s="12">
        <v>30</v>
      </c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>
        <v>900119401</v>
      </c>
      <c r="GX70" s="12" t="s">
        <v>422</v>
      </c>
      <c r="GY70" s="12" t="s">
        <v>432</v>
      </c>
      <c r="GZ70" s="12" t="s">
        <v>423</v>
      </c>
      <c r="HA70" s="12">
        <v>3133770</v>
      </c>
      <c r="HB70" s="12">
        <v>3126151070</v>
      </c>
      <c r="HC70" s="34" t="s">
        <v>431</v>
      </c>
      <c r="HD70" s="12" t="s">
        <v>422</v>
      </c>
      <c r="HE70" s="12" t="s">
        <v>421</v>
      </c>
      <c r="HF70" s="12" t="s">
        <v>425</v>
      </c>
      <c r="HG70" s="12" t="s">
        <v>426</v>
      </c>
      <c r="HH70" s="12" t="s">
        <v>427</v>
      </c>
      <c r="HI70" s="12">
        <v>328000179</v>
      </c>
      <c r="HJ70" s="12" t="s">
        <v>428</v>
      </c>
      <c r="HK70" s="12" t="s">
        <v>53</v>
      </c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 t="s">
        <v>256</v>
      </c>
      <c r="IT70" s="12" t="s">
        <v>269</v>
      </c>
      <c r="IU70" s="13" t="s">
        <v>929</v>
      </c>
      <c r="IV70" s="13">
        <v>250000</v>
      </c>
    </row>
    <row r="71" spans="1:493" s="13" customFormat="1" x14ac:dyDescent="0.25">
      <c r="A71" s="12">
        <v>70036</v>
      </c>
      <c r="B71" s="12">
        <v>51</v>
      </c>
      <c r="C71" s="12" t="s">
        <v>918</v>
      </c>
      <c r="D71" s="12">
        <v>70036</v>
      </c>
      <c r="E71" s="12">
        <v>70036</v>
      </c>
      <c r="F71" s="89">
        <v>0</v>
      </c>
      <c r="G71" s="12">
        <v>0</v>
      </c>
      <c r="H71" s="12" t="s">
        <v>922</v>
      </c>
      <c r="I71" s="12"/>
      <c r="J71" s="12"/>
      <c r="K71" s="12" t="s">
        <v>784</v>
      </c>
      <c r="L71" s="12" t="s">
        <v>784</v>
      </c>
      <c r="M71" s="12" t="s">
        <v>784</v>
      </c>
      <c r="N71" s="12"/>
      <c r="O71" s="12"/>
      <c r="P71" s="12" t="s">
        <v>230</v>
      </c>
      <c r="Q71" s="12" t="s">
        <v>920</v>
      </c>
      <c r="R71" s="12">
        <v>10078090</v>
      </c>
      <c r="S71" s="12" t="s">
        <v>208</v>
      </c>
      <c r="T71" s="12"/>
      <c r="U71" s="12"/>
      <c r="V71" s="92">
        <v>45292</v>
      </c>
      <c r="W71" s="12"/>
      <c r="X71" s="12"/>
      <c r="Y71" s="12"/>
      <c r="Z71" s="12" t="s">
        <v>913</v>
      </c>
      <c r="AA71" s="12" t="s">
        <v>210</v>
      </c>
      <c r="AB71" s="12">
        <v>42828578</v>
      </c>
      <c r="AC71" s="12" t="s">
        <v>509</v>
      </c>
      <c r="AD71" s="12">
        <f>1056900-0</f>
        <v>1056900</v>
      </c>
      <c r="AE71" s="12">
        <v>0</v>
      </c>
      <c r="AF71" s="12"/>
      <c r="AG71" s="12">
        <v>0</v>
      </c>
      <c r="AH71" s="12">
        <v>0</v>
      </c>
      <c r="AI71" s="12">
        <v>1056900</v>
      </c>
      <c r="AJ71" s="12" t="s">
        <v>212</v>
      </c>
      <c r="AK71" s="12">
        <v>13.12</v>
      </c>
      <c r="AL71" s="31">
        <v>0.1</v>
      </c>
      <c r="AM71" s="12">
        <v>0</v>
      </c>
      <c r="AN71" s="32">
        <f t="shared" si="16"/>
        <v>105690</v>
      </c>
      <c r="AO71" s="31">
        <v>0.1</v>
      </c>
      <c r="AP71" s="32">
        <f t="shared" si="17"/>
        <v>0</v>
      </c>
      <c r="AQ71" s="31">
        <v>1.5699999999999999E-2</v>
      </c>
      <c r="AR71" s="32">
        <f t="shared" si="13"/>
        <v>16593.329999999998</v>
      </c>
      <c r="AS71" s="31">
        <f t="shared" si="14"/>
        <v>8.4300000000000014E-2</v>
      </c>
      <c r="AT71" s="89">
        <f t="shared" si="15"/>
        <v>89096.670000000013</v>
      </c>
      <c r="AU71" s="12">
        <v>0</v>
      </c>
      <c r="AV71" s="12" t="s">
        <v>213</v>
      </c>
      <c r="AW71" s="12" t="s">
        <v>213</v>
      </c>
      <c r="AX71" s="12">
        <v>0</v>
      </c>
      <c r="AY71" s="12" t="s">
        <v>214</v>
      </c>
      <c r="AZ71" s="33" t="s">
        <v>510</v>
      </c>
      <c r="BA71" s="12" t="s">
        <v>215</v>
      </c>
      <c r="BB71" s="12">
        <v>66001</v>
      </c>
      <c r="BC71" s="12"/>
      <c r="BD71" s="12"/>
      <c r="BE71" s="12">
        <v>0</v>
      </c>
      <c r="BF71" s="12"/>
      <c r="BG71" s="34" t="s">
        <v>511</v>
      </c>
      <c r="BH71" s="12"/>
      <c r="BI71" s="12">
        <v>3147855575</v>
      </c>
      <c r="BJ71" s="33" t="s">
        <v>510</v>
      </c>
      <c r="BK71" s="12" t="s">
        <v>215</v>
      </c>
      <c r="BL71" s="12" t="s">
        <v>235</v>
      </c>
      <c r="BM71" s="12">
        <v>6</v>
      </c>
      <c r="BN71" s="35">
        <v>43862</v>
      </c>
      <c r="BO71" s="35">
        <v>45321</v>
      </c>
      <c r="BP71" s="35">
        <v>45292</v>
      </c>
      <c r="BQ71" s="35">
        <v>45292</v>
      </c>
      <c r="BR71" s="12" t="s">
        <v>913</v>
      </c>
      <c r="BS71" s="12" t="s">
        <v>217</v>
      </c>
      <c r="BT71" s="12">
        <v>94061641</v>
      </c>
      <c r="BU71" s="12" t="s">
        <v>512</v>
      </c>
      <c r="BV71" s="12">
        <v>66001</v>
      </c>
      <c r="BW71" s="33" t="s">
        <v>510</v>
      </c>
      <c r="BX71" s="12" t="s">
        <v>215</v>
      </c>
      <c r="BY71" s="12"/>
      <c r="BZ71" s="12">
        <v>3123933835</v>
      </c>
      <c r="CA71" s="34" t="s">
        <v>513</v>
      </c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 t="s">
        <v>209</v>
      </c>
      <c r="DI71" s="12">
        <v>42052343</v>
      </c>
      <c r="DJ71" s="12" t="s">
        <v>222</v>
      </c>
      <c r="DK71" s="12" t="s">
        <v>514</v>
      </c>
      <c r="DL71" s="36">
        <v>1</v>
      </c>
      <c r="DM71" s="12" t="s">
        <v>1114</v>
      </c>
      <c r="DN71" s="12"/>
      <c r="DO71" s="12" t="s">
        <v>516</v>
      </c>
      <c r="DP71" s="12"/>
      <c r="DQ71" s="34" t="s">
        <v>515</v>
      </c>
      <c r="DR71" s="12" t="s">
        <v>291</v>
      </c>
      <c r="DS71" s="12" t="s">
        <v>215</v>
      </c>
      <c r="DT71" s="12">
        <v>66001</v>
      </c>
      <c r="DU71" s="12" t="s">
        <v>514</v>
      </c>
      <c r="DV71" s="12">
        <v>42052343</v>
      </c>
      <c r="DW71" s="12" t="s">
        <v>225</v>
      </c>
      <c r="DX71" s="12" t="s">
        <v>226</v>
      </c>
      <c r="DY71" s="12" t="s">
        <v>227</v>
      </c>
      <c r="DZ71" s="37">
        <v>7454678794</v>
      </c>
      <c r="EA71" s="12">
        <v>15</v>
      </c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>
        <v>901217340</v>
      </c>
      <c r="GX71" s="12" t="s">
        <v>518</v>
      </c>
      <c r="GY71" s="12" t="s">
        <v>521</v>
      </c>
      <c r="GZ71" s="12" t="s">
        <v>519</v>
      </c>
      <c r="HA71" s="12">
        <v>3486241</v>
      </c>
      <c r="HB71" s="12">
        <v>3194408538</v>
      </c>
      <c r="HC71" s="34" t="s">
        <v>520</v>
      </c>
      <c r="HD71" s="12" t="s">
        <v>518</v>
      </c>
      <c r="HE71" s="12" t="s">
        <v>517</v>
      </c>
      <c r="HF71" s="12" t="s">
        <v>425</v>
      </c>
      <c r="HG71" s="12" t="s">
        <v>248</v>
      </c>
      <c r="HH71" s="12" t="s">
        <v>427</v>
      </c>
      <c r="HI71" s="12">
        <v>701006070</v>
      </c>
      <c r="HJ71" s="12" t="s">
        <v>250</v>
      </c>
      <c r="HK71" s="12" t="s">
        <v>53</v>
      </c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 t="s">
        <v>359</v>
      </c>
      <c r="IT71" s="12" t="s">
        <v>269</v>
      </c>
      <c r="IU71" s="12" t="s">
        <v>929</v>
      </c>
      <c r="IV71" s="13">
        <v>0</v>
      </c>
    </row>
    <row r="72" spans="1:493" s="13" customFormat="1" x14ac:dyDescent="0.25">
      <c r="A72" s="12">
        <v>70010</v>
      </c>
      <c r="B72" s="12">
        <v>13</v>
      </c>
      <c r="C72" s="12" t="s">
        <v>918</v>
      </c>
      <c r="D72" s="12">
        <v>70010</v>
      </c>
      <c r="E72" s="12">
        <v>70010</v>
      </c>
      <c r="F72" s="89">
        <v>300000</v>
      </c>
      <c r="G72" s="12">
        <v>0</v>
      </c>
      <c r="H72" s="12" t="s">
        <v>922</v>
      </c>
      <c r="I72" s="12"/>
      <c r="J72" s="12"/>
      <c r="K72" s="12" t="s">
        <v>784</v>
      </c>
      <c r="L72" s="12" t="s">
        <v>784</v>
      </c>
      <c r="M72" s="12" t="s">
        <v>912</v>
      </c>
      <c r="N72" s="12"/>
      <c r="O72" s="12"/>
      <c r="P72" s="12" t="s">
        <v>213</v>
      </c>
      <c r="Q72" s="12" t="s">
        <v>920</v>
      </c>
      <c r="R72" s="12">
        <v>10078053</v>
      </c>
      <c r="S72" s="12" t="s">
        <v>208</v>
      </c>
      <c r="T72" s="12"/>
      <c r="U72" s="12"/>
      <c r="V72" s="92">
        <v>45292</v>
      </c>
      <c r="W72" s="12"/>
      <c r="X72" s="12"/>
      <c r="Y72" s="12"/>
      <c r="Z72" s="12" t="s">
        <v>913</v>
      </c>
      <c r="AA72" s="12" t="s">
        <v>210</v>
      </c>
      <c r="AB72" s="12">
        <v>1088281542</v>
      </c>
      <c r="AC72" s="12" t="s">
        <v>299</v>
      </c>
      <c r="AD72" s="12">
        <v>1300000</v>
      </c>
      <c r="AE72" s="12">
        <v>0</v>
      </c>
      <c r="AF72" s="12">
        <v>158000</v>
      </c>
      <c r="AG72" s="12">
        <v>0</v>
      </c>
      <c r="AH72" s="12">
        <v>0</v>
      </c>
      <c r="AI72" s="12">
        <v>1300000</v>
      </c>
      <c r="AJ72" s="12" t="s">
        <v>212</v>
      </c>
      <c r="AK72" s="12">
        <v>13.12</v>
      </c>
      <c r="AL72" s="31">
        <v>0.1</v>
      </c>
      <c r="AM72" s="12">
        <v>0</v>
      </c>
      <c r="AN72" s="32">
        <f t="shared" si="16"/>
        <v>130000</v>
      </c>
      <c r="AO72" s="31">
        <v>0.1</v>
      </c>
      <c r="AP72" s="32">
        <f t="shared" si="17"/>
        <v>15800</v>
      </c>
      <c r="AQ72" s="31">
        <v>1.5699999999999999E-2</v>
      </c>
      <c r="AR72" s="32">
        <f t="shared" si="13"/>
        <v>20410</v>
      </c>
      <c r="AS72" s="31">
        <f t="shared" si="14"/>
        <v>8.4300000000000014E-2</v>
      </c>
      <c r="AT72" s="89">
        <f t="shared" si="15"/>
        <v>109590.00000000001</v>
      </c>
      <c r="AU72" s="12">
        <v>0</v>
      </c>
      <c r="AV72" s="12" t="s">
        <v>213</v>
      </c>
      <c r="AW72" s="12" t="s">
        <v>213</v>
      </c>
      <c r="AX72" s="12">
        <v>0</v>
      </c>
      <c r="AY72" s="12" t="s">
        <v>214</v>
      </c>
      <c r="AZ72" s="33" t="s">
        <v>298</v>
      </c>
      <c r="BA72" s="12" t="s">
        <v>215</v>
      </c>
      <c r="BB72" s="12">
        <v>66001</v>
      </c>
      <c r="BC72" s="12" t="s">
        <v>276</v>
      </c>
      <c r="BD72" s="12">
        <v>4</v>
      </c>
      <c r="BE72" s="12">
        <v>0</v>
      </c>
      <c r="BF72" s="12"/>
      <c r="BG72" s="34" t="s">
        <v>752</v>
      </c>
      <c r="BH72" s="12"/>
      <c r="BI72" s="12">
        <v>3157107908</v>
      </c>
      <c r="BJ72" s="12" t="s">
        <v>300</v>
      </c>
      <c r="BK72" s="12" t="s">
        <v>215</v>
      </c>
      <c r="BL72" s="12" t="s">
        <v>235</v>
      </c>
      <c r="BM72" s="12">
        <v>12</v>
      </c>
      <c r="BN72" s="35">
        <v>44946</v>
      </c>
      <c r="BO72" s="35">
        <v>45310</v>
      </c>
      <c r="BP72" s="35">
        <v>45292</v>
      </c>
      <c r="BQ72" s="35">
        <v>45311</v>
      </c>
      <c r="BR72" s="12" t="s">
        <v>913</v>
      </c>
      <c r="BS72" s="12" t="s">
        <v>217</v>
      </c>
      <c r="BT72" s="12">
        <v>1088303329</v>
      </c>
      <c r="BU72" s="12" t="s">
        <v>301</v>
      </c>
      <c r="BV72" s="12">
        <v>66001</v>
      </c>
      <c r="BW72" s="33" t="s">
        <v>298</v>
      </c>
      <c r="BX72" s="12" t="s">
        <v>215</v>
      </c>
      <c r="BY72" s="12">
        <v>3157107908</v>
      </c>
      <c r="BZ72" s="12"/>
      <c r="CA72" s="34" t="s">
        <v>753</v>
      </c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 t="s">
        <v>209</v>
      </c>
      <c r="DI72" s="12">
        <v>18518121</v>
      </c>
      <c r="DJ72" s="12" t="s">
        <v>222</v>
      </c>
      <c r="DK72" s="12" t="s">
        <v>302</v>
      </c>
      <c r="DL72" s="36">
        <v>1</v>
      </c>
      <c r="DM72" s="12" t="s">
        <v>1082</v>
      </c>
      <c r="DN72" s="12"/>
      <c r="DO72" s="12">
        <v>3108499907</v>
      </c>
      <c r="DP72" s="12"/>
      <c r="DQ72" s="34" t="s">
        <v>749</v>
      </c>
      <c r="DR72" s="12" t="s">
        <v>291</v>
      </c>
      <c r="DS72" s="12" t="s">
        <v>215</v>
      </c>
      <c r="DT72" s="12">
        <v>66001</v>
      </c>
      <c r="DU72" s="12" t="s">
        <v>302</v>
      </c>
      <c r="DV72" s="12">
        <v>18518121</v>
      </c>
      <c r="DW72" s="12" t="s">
        <v>225</v>
      </c>
      <c r="DX72" s="12" t="s">
        <v>226</v>
      </c>
      <c r="DY72" s="12" t="s">
        <v>227</v>
      </c>
      <c r="DZ72" s="90" t="s">
        <v>303</v>
      </c>
      <c r="EA72" s="12">
        <v>5</v>
      </c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>
        <v>900344029</v>
      </c>
      <c r="GX72" s="12" t="s">
        <v>244</v>
      </c>
      <c r="GY72" s="12" t="s">
        <v>284</v>
      </c>
      <c r="GZ72" s="12" t="s">
        <v>245</v>
      </c>
      <c r="HA72" s="12" t="s">
        <v>246</v>
      </c>
      <c r="HB72" s="12">
        <v>3127551168</v>
      </c>
      <c r="HC72" s="34" t="s">
        <v>247</v>
      </c>
      <c r="HD72" s="12" t="s">
        <v>244</v>
      </c>
      <c r="HE72" s="12" t="s">
        <v>243</v>
      </c>
      <c r="HF72" s="12" t="s">
        <v>425</v>
      </c>
      <c r="HG72" s="12" t="s">
        <v>725</v>
      </c>
      <c r="HH72" s="12" t="s">
        <v>249</v>
      </c>
      <c r="HI72" s="12">
        <v>24125168818</v>
      </c>
      <c r="HJ72" s="12" t="s">
        <v>250</v>
      </c>
      <c r="HK72" s="12" t="s">
        <v>53</v>
      </c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 t="s">
        <v>304</v>
      </c>
      <c r="IT72" s="12" t="s">
        <v>269</v>
      </c>
      <c r="IU72" s="13" t="s">
        <v>945</v>
      </c>
      <c r="IV72" s="13">
        <v>300000</v>
      </c>
    </row>
    <row r="73" spans="1:493" s="13" customFormat="1" x14ac:dyDescent="0.25">
      <c r="A73" s="12">
        <v>70011</v>
      </c>
      <c r="B73" s="12">
        <v>14</v>
      </c>
      <c r="C73" s="12" t="s">
        <v>918</v>
      </c>
      <c r="D73" s="12">
        <v>70011</v>
      </c>
      <c r="E73" s="12">
        <v>70011</v>
      </c>
      <c r="F73" s="89">
        <v>300000</v>
      </c>
      <c r="G73" s="12">
        <v>0</v>
      </c>
      <c r="H73" s="12" t="s">
        <v>922</v>
      </c>
      <c r="I73" s="12"/>
      <c r="J73" s="12"/>
      <c r="K73" s="12" t="s">
        <v>784</v>
      </c>
      <c r="L73" s="12" t="s">
        <v>784</v>
      </c>
      <c r="M73" s="12" t="s">
        <v>912</v>
      </c>
      <c r="N73" s="12"/>
      <c r="O73" s="12"/>
      <c r="P73" s="12" t="s">
        <v>213</v>
      </c>
      <c r="Q73" s="12" t="s">
        <v>920</v>
      </c>
      <c r="R73" s="12">
        <v>10078054</v>
      </c>
      <c r="S73" s="12" t="s">
        <v>208</v>
      </c>
      <c r="T73" s="12"/>
      <c r="U73" s="12"/>
      <c r="V73" s="92">
        <v>45292</v>
      </c>
      <c r="W73" s="12"/>
      <c r="X73" s="12"/>
      <c r="Y73" s="12"/>
      <c r="Z73" s="12" t="s">
        <v>913</v>
      </c>
      <c r="AA73" s="12" t="s">
        <v>210</v>
      </c>
      <c r="AB73" s="12">
        <v>1088270657</v>
      </c>
      <c r="AC73" s="12" t="s">
        <v>745</v>
      </c>
      <c r="AD73" s="12">
        <v>900000</v>
      </c>
      <c r="AE73" s="12">
        <v>0</v>
      </c>
      <c r="AF73" s="12">
        <v>0</v>
      </c>
      <c r="AG73" s="12">
        <v>0</v>
      </c>
      <c r="AH73" s="12">
        <v>0</v>
      </c>
      <c r="AI73" s="12">
        <v>900000</v>
      </c>
      <c r="AJ73" s="12" t="s">
        <v>212</v>
      </c>
      <c r="AK73" s="12">
        <v>13.12</v>
      </c>
      <c r="AL73" s="31">
        <v>0.1</v>
      </c>
      <c r="AM73" s="12">
        <v>0</v>
      </c>
      <c r="AN73" s="32">
        <f t="shared" si="16"/>
        <v>90000</v>
      </c>
      <c r="AO73" s="31">
        <v>0.1</v>
      </c>
      <c r="AP73" s="32">
        <f t="shared" si="17"/>
        <v>0</v>
      </c>
      <c r="AQ73" s="31">
        <v>1.5699999999999999E-2</v>
      </c>
      <c r="AR73" s="32">
        <f t="shared" si="13"/>
        <v>14129.999999999998</v>
      </c>
      <c r="AS73" s="31">
        <f t="shared" si="14"/>
        <v>8.4300000000000014E-2</v>
      </c>
      <c r="AT73" s="89">
        <f t="shared" si="15"/>
        <v>75870.000000000015</v>
      </c>
      <c r="AU73" s="12">
        <v>0</v>
      </c>
      <c r="AV73" s="12" t="s">
        <v>213</v>
      </c>
      <c r="AW73" s="12" t="s">
        <v>213</v>
      </c>
      <c r="AX73" s="12">
        <v>0</v>
      </c>
      <c r="AY73" s="12" t="s">
        <v>214</v>
      </c>
      <c r="AZ73" s="33" t="s">
        <v>305</v>
      </c>
      <c r="BA73" s="12" t="s">
        <v>215</v>
      </c>
      <c r="BB73" s="12">
        <v>66001</v>
      </c>
      <c r="BC73" s="12" t="s">
        <v>276</v>
      </c>
      <c r="BD73" s="12">
        <v>4</v>
      </c>
      <c r="BE73" s="12">
        <v>0</v>
      </c>
      <c r="BF73" s="12"/>
      <c r="BG73" s="34" t="s">
        <v>746</v>
      </c>
      <c r="BH73" s="12"/>
      <c r="BI73" s="12">
        <v>3166261751</v>
      </c>
      <c r="BJ73" s="12" t="s">
        <v>306</v>
      </c>
      <c r="BK73" s="12" t="s">
        <v>215</v>
      </c>
      <c r="BL73" s="12" t="s">
        <v>235</v>
      </c>
      <c r="BM73" s="12">
        <v>12</v>
      </c>
      <c r="BN73" s="35">
        <v>45137</v>
      </c>
      <c r="BO73" s="35">
        <v>45502</v>
      </c>
      <c r="BP73" s="35">
        <v>45292</v>
      </c>
      <c r="BQ73" s="35">
        <v>45321</v>
      </c>
      <c r="BR73" s="12" t="s">
        <v>913</v>
      </c>
      <c r="BS73" s="12" t="s">
        <v>217</v>
      </c>
      <c r="BT73" s="12">
        <v>1094962884</v>
      </c>
      <c r="BU73" s="12" t="s">
        <v>747</v>
      </c>
      <c r="BV73" s="12">
        <v>66001</v>
      </c>
      <c r="BW73" s="33" t="s">
        <v>305</v>
      </c>
      <c r="BX73" s="12" t="s">
        <v>215</v>
      </c>
      <c r="BY73" s="12">
        <v>3216573419</v>
      </c>
      <c r="BZ73" s="12"/>
      <c r="CA73" s="34" t="s">
        <v>748</v>
      </c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 t="s">
        <v>209</v>
      </c>
      <c r="DI73" s="12">
        <v>18518121</v>
      </c>
      <c r="DJ73" s="12" t="s">
        <v>222</v>
      </c>
      <c r="DK73" s="12" t="s">
        <v>302</v>
      </c>
      <c r="DL73" s="36">
        <v>1</v>
      </c>
      <c r="DM73" s="12" t="s">
        <v>1082</v>
      </c>
      <c r="DN73" s="12"/>
      <c r="DO73" s="12">
        <v>3108499907</v>
      </c>
      <c r="DP73" s="12"/>
      <c r="DQ73" s="34" t="s">
        <v>750</v>
      </c>
      <c r="DR73" s="12" t="s">
        <v>291</v>
      </c>
      <c r="DS73" s="12" t="s">
        <v>215</v>
      </c>
      <c r="DT73" s="12">
        <v>66001</v>
      </c>
      <c r="DU73" s="12" t="s">
        <v>302</v>
      </c>
      <c r="DV73" s="12">
        <v>18518121</v>
      </c>
      <c r="DW73" s="12" t="s">
        <v>225</v>
      </c>
      <c r="DX73" s="12" t="s">
        <v>226</v>
      </c>
      <c r="DY73" s="12" t="s">
        <v>227</v>
      </c>
      <c r="DZ73" s="90" t="s">
        <v>303</v>
      </c>
      <c r="EA73" s="12">
        <v>10</v>
      </c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>
        <v>900344029</v>
      </c>
      <c r="GX73" s="12" t="s">
        <v>244</v>
      </c>
      <c r="GY73" s="12" t="s">
        <v>284</v>
      </c>
      <c r="GZ73" s="12" t="s">
        <v>245</v>
      </c>
      <c r="HA73" s="12" t="s">
        <v>246</v>
      </c>
      <c r="HB73" s="12">
        <v>3127551168</v>
      </c>
      <c r="HC73" s="34" t="s">
        <v>247</v>
      </c>
      <c r="HD73" s="12" t="s">
        <v>244</v>
      </c>
      <c r="HE73" s="12" t="s">
        <v>243</v>
      </c>
      <c r="HF73" s="12" t="s">
        <v>425</v>
      </c>
      <c r="HG73" s="12" t="s">
        <v>725</v>
      </c>
      <c r="HH73" s="12" t="s">
        <v>249</v>
      </c>
      <c r="HI73" s="12">
        <v>24125168818</v>
      </c>
      <c r="HJ73" s="12" t="s">
        <v>250</v>
      </c>
      <c r="HK73" s="12" t="s">
        <v>53</v>
      </c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 t="s">
        <v>304</v>
      </c>
      <c r="IT73" s="12" t="s">
        <v>269</v>
      </c>
      <c r="IU73" s="12" t="s">
        <v>929</v>
      </c>
      <c r="IV73" s="13">
        <v>300000</v>
      </c>
    </row>
    <row r="74" spans="1:493" s="13" customFormat="1" x14ac:dyDescent="0.25">
      <c r="A74" s="12">
        <v>70014</v>
      </c>
      <c r="B74" s="12">
        <v>18</v>
      </c>
      <c r="C74" s="12" t="s">
        <v>918</v>
      </c>
      <c r="D74" s="12">
        <v>70014</v>
      </c>
      <c r="E74" s="12">
        <v>70014</v>
      </c>
      <c r="F74" s="89">
        <v>250000</v>
      </c>
      <c r="G74" s="12">
        <v>0</v>
      </c>
      <c r="H74" s="12" t="s">
        <v>922</v>
      </c>
      <c r="I74" s="12"/>
      <c r="J74" s="12"/>
      <c r="K74" s="12" t="s">
        <v>784</v>
      </c>
      <c r="L74" s="12" t="s">
        <v>784</v>
      </c>
      <c r="M74" s="12" t="s">
        <v>1139</v>
      </c>
      <c r="N74" s="12"/>
      <c r="O74" s="12"/>
      <c r="P74" s="12" t="s">
        <v>230</v>
      </c>
      <c r="Q74" s="12" t="s">
        <v>920</v>
      </c>
      <c r="R74" s="12">
        <v>10078058</v>
      </c>
      <c r="S74" s="12" t="s">
        <v>208</v>
      </c>
      <c r="T74" s="12"/>
      <c r="U74" s="12"/>
      <c r="V74" s="92">
        <v>45292</v>
      </c>
      <c r="W74" s="12"/>
      <c r="X74" s="12"/>
      <c r="Y74" s="12"/>
      <c r="Z74" s="12" t="s">
        <v>913</v>
      </c>
      <c r="AA74" s="12" t="s">
        <v>210</v>
      </c>
      <c r="AB74" s="12">
        <v>1088008264</v>
      </c>
      <c r="AC74" s="12" t="s">
        <v>326</v>
      </c>
      <c r="AD74" s="12">
        <v>961520</v>
      </c>
      <c r="AE74" s="12">
        <v>0</v>
      </c>
      <c r="AF74" s="12"/>
      <c r="AG74" s="12">
        <v>0</v>
      </c>
      <c r="AH74" s="12">
        <v>0</v>
      </c>
      <c r="AI74" s="12">
        <v>961520</v>
      </c>
      <c r="AJ74" s="12" t="s">
        <v>212</v>
      </c>
      <c r="AK74" s="12">
        <v>13.12</v>
      </c>
      <c r="AL74" s="31">
        <v>0.1</v>
      </c>
      <c r="AM74" s="12">
        <v>0</v>
      </c>
      <c r="AN74" s="32">
        <f t="shared" si="16"/>
        <v>96152</v>
      </c>
      <c r="AO74" s="31">
        <v>0.1</v>
      </c>
      <c r="AP74" s="32">
        <f t="shared" si="17"/>
        <v>0</v>
      </c>
      <c r="AQ74" s="31">
        <v>1.5699999999999999E-2</v>
      </c>
      <c r="AR74" s="32">
        <f t="shared" si="13"/>
        <v>15095.864</v>
      </c>
      <c r="AS74" s="31">
        <f t="shared" si="14"/>
        <v>8.4300000000000014E-2</v>
      </c>
      <c r="AT74" s="89">
        <f t="shared" si="15"/>
        <v>81056.136000000013</v>
      </c>
      <c r="AU74" s="12">
        <v>0</v>
      </c>
      <c r="AV74" s="12" t="s">
        <v>213</v>
      </c>
      <c r="AW74" s="12" t="s">
        <v>213</v>
      </c>
      <c r="AX74" s="12">
        <v>0</v>
      </c>
      <c r="AY74" s="12" t="s">
        <v>214</v>
      </c>
      <c r="AZ74" s="33" t="s">
        <v>327</v>
      </c>
      <c r="BA74" s="12" t="s">
        <v>215</v>
      </c>
      <c r="BB74" s="12">
        <v>66001</v>
      </c>
      <c r="BC74" s="12" t="s">
        <v>276</v>
      </c>
      <c r="BD74" s="12">
        <v>4</v>
      </c>
      <c r="BE74" s="12">
        <v>0</v>
      </c>
      <c r="BF74" s="12"/>
      <c r="BG74" s="34" t="s">
        <v>330</v>
      </c>
      <c r="BH74" s="12"/>
      <c r="BI74" s="12">
        <v>3148268137</v>
      </c>
      <c r="BJ74" s="12" t="s">
        <v>329</v>
      </c>
      <c r="BK74" s="12" t="s">
        <v>215</v>
      </c>
      <c r="BL74" s="12" t="s">
        <v>235</v>
      </c>
      <c r="BM74" s="12">
        <v>12</v>
      </c>
      <c r="BN74" s="35">
        <v>44717</v>
      </c>
      <c r="BO74" s="35">
        <v>45447</v>
      </c>
      <c r="BP74" s="35">
        <v>45292</v>
      </c>
      <c r="BQ74" s="35">
        <v>45296</v>
      </c>
      <c r="BR74" s="12" t="s">
        <v>913</v>
      </c>
      <c r="BS74" s="12" t="s">
        <v>217</v>
      </c>
      <c r="BT74" s="12">
        <v>1088331205</v>
      </c>
      <c r="BU74" s="12" t="s">
        <v>331</v>
      </c>
      <c r="BV74" s="12">
        <v>66001</v>
      </c>
      <c r="BW74" s="33" t="s">
        <v>327</v>
      </c>
      <c r="BX74" s="12" t="s">
        <v>215</v>
      </c>
      <c r="BY74" s="12">
        <v>3127350376</v>
      </c>
      <c r="BZ74" s="12"/>
      <c r="CA74" s="34" t="s">
        <v>328</v>
      </c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 t="s">
        <v>209</v>
      </c>
      <c r="DI74" s="12">
        <v>41935139</v>
      </c>
      <c r="DJ74" s="12" t="s">
        <v>222</v>
      </c>
      <c r="DK74" s="12" t="s">
        <v>332</v>
      </c>
      <c r="DL74" s="36">
        <v>1</v>
      </c>
      <c r="DM74" s="12" t="s">
        <v>1085</v>
      </c>
      <c r="DN74" s="12"/>
      <c r="DO74" s="12">
        <v>3105385496</v>
      </c>
      <c r="DP74" s="12"/>
      <c r="DQ74" s="34" t="s">
        <v>333</v>
      </c>
      <c r="DR74" s="12" t="s">
        <v>291</v>
      </c>
      <c r="DS74" s="12" t="s">
        <v>1073</v>
      </c>
      <c r="DT74" s="12">
        <v>66001</v>
      </c>
      <c r="DU74" s="12" t="s">
        <v>332</v>
      </c>
      <c r="DV74" s="12">
        <v>41935139</v>
      </c>
      <c r="DW74" s="12" t="s">
        <v>225</v>
      </c>
      <c r="DX74" s="12" t="s">
        <v>334</v>
      </c>
      <c r="DY74" s="12" t="s">
        <v>227</v>
      </c>
      <c r="DZ74" s="37">
        <v>3113200147</v>
      </c>
      <c r="EA74" s="12">
        <v>20</v>
      </c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>
        <v>900344029</v>
      </c>
      <c r="GX74" s="12" t="s">
        <v>244</v>
      </c>
      <c r="GY74" s="12" t="s">
        <v>284</v>
      </c>
      <c r="GZ74" s="12" t="s">
        <v>245</v>
      </c>
      <c r="HA74" s="12" t="s">
        <v>246</v>
      </c>
      <c r="HB74" s="12">
        <v>3127551168</v>
      </c>
      <c r="HC74" s="34" t="s">
        <v>247</v>
      </c>
      <c r="HD74" s="12" t="s">
        <v>244</v>
      </c>
      <c r="HE74" s="12" t="s">
        <v>243</v>
      </c>
      <c r="HF74" s="12" t="s">
        <v>425</v>
      </c>
      <c r="HG74" s="12" t="s">
        <v>725</v>
      </c>
      <c r="HH74" s="12" t="s">
        <v>249</v>
      </c>
      <c r="HI74" s="12">
        <v>24125168818</v>
      </c>
      <c r="HJ74" s="12" t="s">
        <v>250</v>
      </c>
      <c r="HK74" s="12" t="s">
        <v>53</v>
      </c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 t="s">
        <v>257</v>
      </c>
      <c r="IT74" s="12" t="s">
        <v>269</v>
      </c>
      <c r="IU74" s="12" t="s">
        <v>936</v>
      </c>
      <c r="IV74" s="13">
        <v>250000</v>
      </c>
    </row>
    <row r="75" spans="1:493" s="13" customFormat="1" x14ac:dyDescent="0.25">
      <c r="A75" s="12">
        <v>70017</v>
      </c>
      <c r="B75" s="12">
        <v>23</v>
      </c>
      <c r="C75" s="12" t="s">
        <v>918</v>
      </c>
      <c r="D75" s="12">
        <v>70017</v>
      </c>
      <c r="E75" s="12">
        <v>70017</v>
      </c>
      <c r="F75" s="89">
        <v>120000</v>
      </c>
      <c r="G75" s="12">
        <v>0</v>
      </c>
      <c r="H75" s="12" t="s">
        <v>922</v>
      </c>
      <c r="I75" s="12"/>
      <c r="J75" s="12"/>
      <c r="K75" s="12" t="s">
        <v>784</v>
      </c>
      <c r="L75" s="12" t="s">
        <v>784</v>
      </c>
      <c r="M75" s="12" t="s">
        <v>784</v>
      </c>
      <c r="N75" s="12"/>
      <c r="O75" s="12"/>
      <c r="P75" s="12" t="s">
        <v>230</v>
      </c>
      <c r="Q75" s="12" t="s">
        <v>920</v>
      </c>
      <c r="R75" s="12">
        <v>10078063</v>
      </c>
      <c r="S75" s="12" t="s">
        <v>208</v>
      </c>
      <c r="T75" s="12"/>
      <c r="U75" s="12"/>
      <c r="V75" s="92">
        <v>45292</v>
      </c>
      <c r="W75" s="12"/>
      <c r="X75" s="12"/>
      <c r="Y75" s="12"/>
      <c r="Z75" s="12" t="s">
        <v>913</v>
      </c>
      <c r="AA75" s="12" t="s">
        <v>210</v>
      </c>
      <c r="AB75" s="12">
        <v>42113035</v>
      </c>
      <c r="AC75" s="12" t="s">
        <v>351</v>
      </c>
      <c r="AD75" s="12">
        <v>651500</v>
      </c>
      <c r="AE75" s="12">
        <v>0</v>
      </c>
      <c r="AF75" s="12"/>
      <c r="AG75" s="12">
        <v>0</v>
      </c>
      <c r="AH75" s="12">
        <v>0</v>
      </c>
      <c r="AI75" s="12">
        <v>651500</v>
      </c>
      <c r="AJ75" s="12" t="s">
        <v>212</v>
      </c>
      <c r="AK75" s="12">
        <v>13.12</v>
      </c>
      <c r="AL75" s="31">
        <v>0.1</v>
      </c>
      <c r="AM75" s="12">
        <v>0</v>
      </c>
      <c r="AN75" s="32">
        <f t="shared" si="16"/>
        <v>65150</v>
      </c>
      <c r="AO75" s="31">
        <v>0.1</v>
      </c>
      <c r="AP75" s="32">
        <f t="shared" si="17"/>
        <v>0</v>
      </c>
      <c r="AQ75" s="31">
        <v>1.5699999999999999E-2</v>
      </c>
      <c r="AR75" s="32">
        <f t="shared" si="13"/>
        <v>10228.549999999999</v>
      </c>
      <c r="AS75" s="31">
        <f t="shared" si="14"/>
        <v>8.4300000000000014E-2</v>
      </c>
      <c r="AT75" s="89">
        <f t="shared" si="15"/>
        <v>54921.450000000012</v>
      </c>
      <c r="AU75" s="12">
        <v>0</v>
      </c>
      <c r="AV75" s="12" t="s">
        <v>213</v>
      </c>
      <c r="AW75" s="12" t="s">
        <v>213</v>
      </c>
      <c r="AX75" s="12">
        <v>0</v>
      </c>
      <c r="AY75" s="12" t="s">
        <v>214</v>
      </c>
      <c r="AZ75" s="12" t="s">
        <v>352</v>
      </c>
      <c r="BA75" s="12" t="s">
        <v>215</v>
      </c>
      <c r="BB75" s="12">
        <v>66001</v>
      </c>
      <c r="BC75" s="12" t="s">
        <v>276</v>
      </c>
      <c r="BD75" s="12">
        <v>4</v>
      </c>
      <c r="BE75" s="12">
        <v>0</v>
      </c>
      <c r="BF75" s="12"/>
      <c r="BG75" s="34" t="s">
        <v>353</v>
      </c>
      <c r="BH75" s="12"/>
      <c r="BI75" s="12">
        <v>3168178462</v>
      </c>
      <c r="BJ75" s="12" t="s">
        <v>354</v>
      </c>
      <c r="BK75" s="12" t="s">
        <v>215</v>
      </c>
      <c r="BL75" s="12" t="s">
        <v>235</v>
      </c>
      <c r="BM75" s="12">
        <v>6</v>
      </c>
      <c r="BN75" s="35">
        <v>43165</v>
      </c>
      <c r="BO75" s="35">
        <v>45356</v>
      </c>
      <c r="BP75" s="35">
        <v>45292</v>
      </c>
      <c r="BQ75" s="35">
        <v>45297</v>
      </c>
      <c r="BR75" s="12" t="s">
        <v>913</v>
      </c>
      <c r="BS75" s="12" t="s">
        <v>217</v>
      </c>
      <c r="BT75" s="12">
        <v>71776608</v>
      </c>
      <c r="BU75" s="12" t="s">
        <v>355</v>
      </c>
      <c r="BV75" s="12">
        <v>66001</v>
      </c>
      <c r="BW75" s="12" t="s">
        <v>352</v>
      </c>
      <c r="BX75" s="12" t="s">
        <v>215</v>
      </c>
      <c r="BY75" s="12">
        <v>3167333083</v>
      </c>
      <c r="BZ75" s="12"/>
      <c r="CA75" s="34" t="s">
        <v>356</v>
      </c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 t="s">
        <v>209</v>
      </c>
      <c r="DI75" s="12">
        <v>10082886</v>
      </c>
      <c r="DJ75" s="12" t="s">
        <v>222</v>
      </c>
      <c r="DK75" s="12" t="s">
        <v>357</v>
      </c>
      <c r="DL75" s="36">
        <v>1</v>
      </c>
      <c r="DM75" s="12" t="s">
        <v>1088</v>
      </c>
      <c r="DN75" s="12"/>
      <c r="DO75" s="12">
        <v>3103581732</v>
      </c>
      <c r="DP75" s="12"/>
      <c r="DQ75" s="34" t="s">
        <v>371</v>
      </c>
      <c r="DR75" s="12" t="s">
        <v>291</v>
      </c>
      <c r="DS75" s="12" t="s">
        <v>215</v>
      </c>
      <c r="DT75" s="12">
        <v>66001</v>
      </c>
      <c r="DU75" s="12" t="s">
        <v>357</v>
      </c>
      <c r="DV75" s="12">
        <v>10082886</v>
      </c>
      <c r="DW75" s="12" t="s">
        <v>225</v>
      </c>
      <c r="DX75" s="12" t="s">
        <v>226</v>
      </c>
      <c r="DY75" s="12" t="s">
        <v>227</v>
      </c>
      <c r="DZ75" s="90" t="s">
        <v>358</v>
      </c>
      <c r="EA75" s="12">
        <v>16</v>
      </c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>
        <v>900344029</v>
      </c>
      <c r="GX75" s="12" t="s">
        <v>244</v>
      </c>
      <c r="GY75" s="12" t="s">
        <v>284</v>
      </c>
      <c r="GZ75" s="12" t="s">
        <v>245</v>
      </c>
      <c r="HA75" s="12" t="s">
        <v>246</v>
      </c>
      <c r="HB75" s="12">
        <v>3127551168</v>
      </c>
      <c r="HC75" s="34" t="s">
        <v>247</v>
      </c>
      <c r="HD75" s="12" t="s">
        <v>244</v>
      </c>
      <c r="HE75" s="12" t="s">
        <v>243</v>
      </c>
      <c r="HF75" s="12" t="s">
        <v>425</v>
      </c>
      <c r="HG75" s="12" t="s">
        <v>725</v>
      </c>
      <c r="HH75" s="12" t="s">
        <v>249</v>
      </c>
      <c r="HI75" s="12">
        <v>24125168818</v>
      </c>
      <c r="HJ75" s="12" t="s">
        <v>250</v>
      </c>
      <c r="HK75" s="12" t="s">
        <v>53</v>
      </c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 t="s">
        <v>359</v>
      </c>
      <c r="IT75" s="12" t="s">
        <v>269</v>
      </c>
      <c r="IU75" s="13" t="s">
        <v>945</v>
      </c>
      <c r="IV75" s="13">
        <v>0</v>
      </c>
    </row>
    <row r="76" spans="1:493" s="13" customFormat="1" x14ac:dyDescent="0.25">
      <c r="A76" s="12">
        <v>70030</v>
      </c>
      <c r="B76" s="12">
        <v>43</v>
      </c>
      <c r="C76" s="12" t="s">
        <v>918</v>
      </c>
      <c r="D76" s="12">
        <v>70030</v>
      </c>
      <c r="E76" s="12">
        <v>70030</v>
      </c>
      <c r="F76" s="89">
        <v>300000</v>
      </c>
      <c r="G76" s="12">
        <v>0</v>
      </c>
      <c r="H76" s="12" t="s">
        <v>922</v>
      </c>
      <c r="I76" s="12"/>
      <c r="J76" s="12"/>
      <c r="K76" s="12" t="s">
        <v>784</v>
      </c>
      <c r="L76" s="12" t="s">
        <v>784</v>
      </c>
      <c r="M76" s="12" t="s">
        <v>784</v>
      </c>
      <c r="N76" s="12"/>
      <c r="O76" s="12"/>
      <c r="P76" s="12" t="s">
        <v>213</v>
      </c>
      <c r="Q76" s="12" t="s">
        <v>920</v>
      </c>
      <c r="R76" s="12">
        <v>10078082</v>
      </c>
      <c r="S76" s="12" t="s">
        <v>429</v>
      </c>
      <c r="T76" s="12"/>
      <c r="U76" s="12"/>
      <c r="V76" s="92">
        <v>45292</v>
      </c>
      <c r="W76" s="12"/>
      <c r="X76" s="12"/>
      <c r="Y76" s="12"/>
      <c r="Z76" s="12" t="s">
        <v>913</v>
      </c>
      <c r="AA76" s="12" t="s">
        <v>210</v>
      </c>
      <c r="AB76" s="12">
        <v>1053798697</v>
      </c>
      <c r="AC76" s="12" t="s">
        <v>786</v>
      </c>
      <c r="AD76" s="12">
        <v>1200000</v>
      </c>
      <c r="AE76" s="12">
        <v>0</v>
      </c>
      <c r="AF76" s="12">
        <v>0</v>
      </c>
      <c r="AG76" s="12">
        <v>0</v>
      </c>
      <c r="AH76" s="12">
        <v>0</v>
      </c>
      <c r="AI76" s="12">
        <v>1200000</v>
      </c>
      <c r="AJ76" s="12" t="s">
        <v>212</v>
      </c>
      <c r="AK76" s="12">
        <v>13.12</v>
      </c>
      <c r="AL76" s="31">
        <v>0.1</v>
      </c>
      <c r="AM76" s="12">
        <v>0</v>
      </c>
      <c r="AN76" s="32">
        <f t="shared" si="16"/>
        <v>120000</v>
      </c>
      <c r="AO76" s="31">
        <v>0.1</v>
      </c>
      <c r="AP76" s="32">
        <f t="shared" si="17"/>
        <v>0</v>
      </c>
      <c r="AQ76" s="31">
        <v>1.5699999999999999E-2</v>
      </c>
      <c r="AR76" s="32">
        <f t="shared" si="13"/>
        <v>18840</v>
      </c>
      <c r="AS76" s="31">
        <f t="shared" si="14"/>
        <v>8.4300000000000014E-2</v>
      </c>
      <c r="AT76" s="89">
        <f t="shared" si="15"/>
        <v>101160.00000000001</v>
      </c>
      <c r="AU76" s="12">
        <v>0</v>
      </c>
      <c r="AV76" s="12" t="s">
        <v>213</v>
      </c>
      <c r="AW76" s="12" t="s">
        <v>213</v>
      </c>
      <c r="AX76" s="12">
        <v>0</v>
      </c>
      <c r="AY76" s="12" t="s">
        <v>214</v>
      </c>
      <c r="AZ76" s="33" t="s">
        <v>453</v>
      </c>
      <c r="BA76" s="12" t="s">
        <v>215</v>
      </c>
      <c r="BB76" s="12">
        <v>66001</v>
      </c>
      <c r="BC76" s="12" t="s">
        <v>454</v>
      </c>
      <c r="BD76" s="12"/>
      <c r="BE76" s="12">
        <v>0</v>
      </c>
      <c r="BF76" s="12"/>
      <c r="BG76" s="34" t="s">
        <v>787</v>
      </c>
      <c r="BH76" s="12"/>
      <c r="BI76" s="12">
        <v>3128177565</v>
      </c>
      <c r="BJ76" s="33" t="s">
        <v>453</v>
      </c>
      <c r="BK76" s="12" t="s">
        <v>215</v>
      </c>
      <c r="BL76" s="12" t="s">
        <v>235</v>
      </c>
      <c r="BM76" s="12">
        <v>12</v>
      </c>
      <c r="BN76" s="35">
        <v>45101</v>
      </c>
      <c r="BO76" s="35">
        <v>45466</v>
      </c>
      <c r="BP76" s="35">
        <v>45292</v>
      </c>
      <c r="BQ76" s="35">
        <v>45315</v>
      </c>
      <c r="BR76" s="12" t="s">
        <v>913</v>
      </c>
      <c r="BS76" s="12" t="s">
        <v>217</v>
      </c>
      <c r="BT76" s="12">
        <v>1053811756</v>
      </c>
      <c r="BU76" s="12" t="s">
        <v>788</v>
      </c>
      <c r="BV76" s="12">
        <v>66001</v>
      </c>
      <c r="BW76" s="33" t="s">
        <v>453</v>
      </c>
      <c r="BX76" s="12" t="s">
        <v>215</v>
      </c>
      <c r="BY76" s="12">
        <v>3217765558</v>
      </c>
      <c r="BZ76" s="12"/>
      <c r="CA76" s="34" t="s">
        <v>789</v>
      </c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 t="s">
        <v>209</v>
      </c>
      <c r="DI76" s="12">
        <v>10074893</v>
      </c>
      <c r="DJ76" s="12" t="s">
        <v>222</v>
      </c>
      <c r="DK76" s="12" t="s">
        <v>449</v>
      </c>
      <c r="DL76" s="36">
        <v>1</v>
      </c>
      <c r="DM76" s="12" t="s">
        <v>1114</v>
      </c>
      <c r="DN76" s="12"/>
      <c r="DO76" s="12">
        <v>3136099095</v>
      </c>
      <c r="DP76" s="12"/>
      <c r="DQ76" s="34" t="s">
        <v>459</v>
      </c>
      <c r="DR76" s="12" t="s">
        <v>291</v>
      </c>
      <c r="DS76" s="12" t="s">
        <v>215</v>
      </c>
      <c r="DT76" s="12">
        <v>66001</v>
      </c>
      <c r="DU76" s="12" t="s">
        <v>449</v>
      </c>
      <c r="DV76" s="12">
        <v>10074893</v>
      </c>
      <c r="DW76" s="12" t="s">
        <v>225</v>
      </c>
      <c r="DX76" s="12" t="s">
        <v>226</v>
      </c>
      <c r="DY76" s="12" t="s">
        <v>227</v>
      </c>
      <c r="DZ76" s="37">
        <v>85297261105</v>
      </c>
      <c r="EA76" s="12">
        <v>10</v>
      </c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>
        <v>900271300</v>
      </c>
      <c r="GX76" s="12" t="s">
        <v>451</v>
      </c>
      <c r="GY76" s="12" t="s">
        <v>457</v>
      </c>
      <c r="GZ76" s="12" t="s">
        <v>452</v>
      </c>
      <c r="HA76" s="12">
        <v>3486852</v>
      </c>
      <c r="HB76" s="12">
        <v>3135856563</v>
      </c>
      <c r="HC76" s="34" t="s">
        <v>458</v>
      </c>
      <c r="HD76" s="12" t="s">
        <v>451</v>
      </c>
      <c r="HE76" s="12" t="s">
        <v>450</v>
      </c>
      <c r="HF76" s="12" t="s">
        <v>425</v>
      </c>
      <c r="HG76" s="12" t="s">
        <v>267</v>
      </c>
      <c r="HH76" s="12" t="s">
        <v>249</v>
      </c>
      <c r="HI76" s="12">
        <v>24117983643</v>
      </c>
      <c r="HJ76" s="12" t="s">
        <v>428</v>
      </c>
      <c r="HK76" s="12" t="s">
        <v>53</v>
      </c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 t="s">
        <v>785</v>
      </c>
      <c r="IT76" s="12" t="s">
        <v>269</v>
      </c>
      <c r="IU76" s="12" t="s">
        <v>930</v>
      </c>
      <c r="IV76" s="12">
        <v>300000</v>
      </c>
      <c r="IW76" s="12"/>
      <c r="IX76" s="88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  <c r="JY76" s="12"/>
      <c r="JZ76" s="12"/>
      <c r="KA76" s="12"/>
      <c r="KB76" s="12"/>
      <c r="KC76" s="12"/>
      <c r="KD76" s="12"/>
      <c r="KE76" s="12"/>
      <c r="KF76" s="12"/>
      <c r="KG76" s="12"/>
      <c r="KH76" s="12"/>
      <c r="KI76" s="12"/>
      <c r="KJ76" s="12"/>
      <c r="KK76" s="12"/>
      <c r="KL76" s="12"/>
      <c r="KM76" s="12"/>
      <c r="KN76" s="12"/>
      <c r="KO76" s="12"/>
      <c r="KP76" s="12"/>
      <c r="KQ76" s="12"/>
      <c r="KR76" s="12"/>
      <c r="KS76" s="12"/>
      <c r="KT76" s="12"/>
      <c r="KU76" s="12"/>
      <c r="KV76" s="12"/>
      <c r="KW76" s="12"/>
      <c r="KX76" s="12"/>
      <c r="KY76" s="12"/>
      <c r="KZ76" s="12"/>
      <c r="LA76" s="12"/>
      <c r="LB76" s="12"/>
      <c r="LC76" s="12"/>
      <c r="LD76" s="12"/>
      <c r="LE76" s="12"/>
      <c r="LF76" s="12"/>
      <c r="LG76" s="12"/>
      <c r="LH76" s="12"/>
      <c r="LI76" s="12"/>
      <c r="LJ76" s="12"/>
      <c r="LK76" s="12"/>
      <c r="LL76" s="12"/>
      <c r="LM76" s="12"/>
      <c r="LN76" s="12"/>
      <c r="LO76" s="12"/>
      <c r="LP76" s="12"/>
      <c r="LQ76" s="12"/>
      <c r="LR76" s="12"/>
      <c r="LS76" s="12"/>
      <c r="LT76" s="12"/>
      <c r="LU76" s="12"/>
      <c r="LV76" s="12"/>
      <c r="LW76" s="12"/>
      <c r="LX76" s="12"/>
      <c r="LY76" s="12"/>
      <c r="LZ76" s="12"/>
      <c r="MA76" s="12"/>
      <c r="MB76" s="12"/>
      <c r="MC76" s="12"/>
      <c r="MD76" s="12"/>
      <c r="ME76" s="12"/>
      <c r="MF76" s="12"/>
      <c r="MG76" s="12"/>
      <c r="MH76" s="12"/>
      <c r="MI76" s="12"/>
      <c r="MJ76" s="12"/>
      <c r="MK76" s="12"/>
      <c r="ML76" s="12"/>
      <c r="MM76" s="12"/>
      <c r="MN76" s="12"/>
      <c r="MO76" s="12"/>
      <c r="MP76" s="12"/>
      <c r="MQ76" s="12"/>
      <c r="MR76" s="12"/>
      <c r="MS76" s="12"/>
      <c r="MT76" s="12"/>
      <c r="MU76" s="12"/>
      <c r="MV76" s="12"/>
      <c r="MW76" s="12"/>
      <c r="MX76" s="12"/>
      <c r="MY76" s="12"/>
      <c r="MZ76" s="12"/>
      <c r="NA76" s="12"/>
      <c r="NB76" s="12"/>
      <c r="NC76" s="12"/>
      <c r="ND76" s="12"/>
      <c r="NE76" s="12"/>
      <c r="NF76" s="12"/>
      <c r="NG76" s="12"/>
      <c r="NH76" s="12"/>
      <c r="NI76" s="12"/>
      <c r="NJ76" s="12"/>
      <c r="NK76" s="12"/>
      <c r="NL76" s="12"/>
      <c r="NM76" s="12"/>
      <c r="NN76" s="12"/>
      <c r="NO76" s="12"/>
      <c r="NP76" s="12"/>
      <c r="NQ76" s="12"/>
      <c r="NR76" s="12"/>
      <c r="NS76" s="12"/>
      <c r="NT76" s="12"/>
      <c r="NU76" s="12"/>
      <c r="NV76" s="12"/>
      <c r="NW76" s="12"/>
      <c r="NX76" s="12"/>
      <c r="NY76" s="12"/>
      <c r="NZ76" s="12"/>
      <c r="OA76" s="12"/>
      <c r="OB76" s="12"/>
      <c r="OC76" s="12"/>
      <c r="OD76" s="12"/>
      <c r="OE76" s="12"/>
      <c r="OF76" s="12"/>
      <c r="OG76" s="12"/>
      <c r="OH76" s="12"/>
      <c r="OI76" s="12"/>
      <c r="OJ76" s="12"/>
      <c r="OK76" s="12"/>
      <c r="OL76" s="12"/>
      <c r="OM76" s="12"/>
      <c r="ON76" s="12"/>
      <c r="OO76" s="12"/>
      <c r="OP76" s="12"/>
      <c r="OQ76" s="12"/>
      <c r="OR76" s="12"/>
      <c r="OS76" s="12"/>
      <c r="OT76" s="12"/>
      <c r="OU76" s="12"/>
      <c r="OV76" s="12"/>
      <c r="OW76" s="12"/>
      <c r="OX76" s="12"/>
      <c r="OY76" s="12"/>
      <c r="OZ76" s="12"/>
      <c r="PA76" s="12"/>
      <c r="PB76" s="12"/>
      <c r="PC76" s="12"/>
      <c r="PD76" s="12"/>
      <c r="PE76" s="12"/>
      <c r="PF76" s="12"/>
      <c r="PG76" s="12"/>
      <c r="PH76" s="12"/>
      <c r="PI76" s="12"/>
      <c r="PJ76" s="12"/>
      <c r="PK76" s="12"/>
      <c r="PL76" s="12"/>
      <c r="PM76" s="12"/>
      <c r="PN76" s="12"/>
      <c r="PO76" s="12"/>
      <c r="PP76" s="12"/>
      <c r="PQ76" s="12"/>
      <c r="PR76" s="12"/>
      <c r="PS76" s="12"/>
      <c r="PT76" s="12"/>
      <c r="PU76" s="12"/>
      <c r="PV76" s="12"/>
      <c r="PW76" s="12"/>
      <c r="PX76" s="12"/>
      <c r="PY76" s="12"/>
      <c r="PZ76" s="12"/>
      <c r="QA76" s="12"/>
      <c r="QB76" s="12"/>
      <c r="QC76" s="12"/>
      <c r="QD76" s="12"/>
      <c r="QE76" s="12"/>
      <c r="QF76" s="12"/>
      <c r="QG76" s="12"/>
      <c r="QH76" s="12"/>
      <c r="QI76" s="12"/>
      <c r="QJ76" s="12"/>
      <c r="QK76" s="12"/>
      <c r="QL76" s="12"/>
      <c r="QM76" s="12"/>
      <c r="QN76" s="12"/>
      <c r="QO76" s="12"/>
      <c r="QP76" s="12"/>
      <c r="QQ76" s="12"/>
      <c r="QR76" s="12"/>
      <c r="QS76" s="12"/>
      <c r="QT76" s="12"/>
      <c r="QU76" s="12"/>
      <c r="QV76" s="12"/>
      <c r="QW76" s="12"/>
      <c r="QX76" s="12"/>
      <c r="QY76" s="12"/>
      <c r="QZ76" s="12"/>
      <c r="RA76" s="12"/>
      <c r="RB76" s="12"/>
      <c r="RC76" s="12"/>
      <c r="RD76" s="12"/>
      <c r="RE76" s="12"/>
      <c r="RF76" s="12"/>
      <c r="RG76" s="12"/>
      <c r="RH76" s="12"/>
      <c r="RI76" s="12"/>
      <c r="RJ76" s="12"/>
      <c r="RK76" s="12"/>
      <c r="RL76" s="12"/>
      <c r="RM76" s="12"/>
      <c r="RN76" s="12"/>
      <c r="RO76" s="12"/>
      <c r="RP76" s="12"/>
      <c r="RQ76" s="12"/>
      <c r="RR76" s="12"/>
      <c r="RS76" s="12"/>
      <c r="RT76" s="12"/>
      <c r="RU76" s="12"/>
      <c r="RV76" s="12"/>
      <c r="RW76" s="12"/>
      <c r="RX76" s="12"/>
      <c r="RY76" s="12"/>
    </row>
    <row r="77" spans="1:493" s="13" customFormat="1" x14ac:dyDescent="0.25">
      <c r="A77" s="12">
        <v>70043</v>
      </c>
      <c r="B77" s="12">
        <v>58</v>
      </c>
      <c r="C77" s="12" t="s">
        <v>918</v>
      </c>
      <c r="D77" s="12">
        <v>70043</v>
      </c>
      <c r="E77" s="12">
        <v>70043</v>
      </c>
      <c r="F77" s="89">
        <v>200000</v>
      </c>
      <c r="G77" s="12">
        <v>0</v>
      </c>
      <c r="H77" s="12" t="s">
        <v>922</v>
      </c>
      <c r="I77" s="12"/>
      <c r="J77" s="12"/>
      <c r="K77" s="12" t="s">
        <v>784</v>
      </c>
      <c r="L77" s="12" t="s">
        <v>784</v>
      </c>
      <c r="M77" s="12" t="s">
        <v>784</v>
      </c>
      <c r="N77" s="12"/>
      <c r="O77" s="12"/>
      <c r="P77" s="12" t="s">
        <v>230</v>
      </c>
      <c r="Q77" s="12" t="s">
        <v>920</v>
      </c>
      <c r="R77" s="12">
        <v>10078097</v>
      </c>
      <c r="S77" s="12" t="s">
        <v>208</v>
      </c>
      <c r="T77" s="12"/>
      <c r="U77" s="12"/>
      <c r="V77" s="92">
        <v>45292</v>
      </c>
      <c r="W77" s="12"/>
      <c r="X77" s="12"/>
      <c r="Y77" s="12"/>
      <c r="Z77" s="12" t="s">
        <v>913</v>
      </c>
      <c r="AA77" s="12" t="s">
        <v>210</v>
      </c>
      <c r="AB77" s="12">
        <v>1007577403</v>
      </c>
      <c r="AC77" s="12" t="s">
        <v>574</v>
      </c>
      <c r="AD77" s="12">
        <v>769216</v>
      </c>
      <c r="AE77" s="12">
        <v>0</v>
      </c>
      <c r="AF77" s="12">
        <v>0</v>
      </c>
      <c r="AG77" s="12">
        <v>0</v>
      </c>
      <c r="AH77" s="12">
        <v>0</v>
      </c>
      <c r="AI77" s="12">
        <v>769216</v>
      </c>
      <c r="AJ77" s="12" t="s">
        <v>928</v>
      </c>
      <c r="AK77" s="12">
        <v>13.12</v>
      </c>
      <c r="AL77" s="31">
        <v>0.1</v>
      </c>
      <c r="AM77" s="12">
        <v>0</v>
      </c>
      <c r="AN77" s="32">
        <f t="shared" si="16"/>
        <v>76921.600000000006</v>
      </c>
      <c r="AO77" s="31">
        <v>0.1</v>
      </c>
      <c r="AP77" s="32">
        <f t="shared" si="17"/>
        <v>0</v>
      </c>
      <c r="AQ77" s="31">
        <v>1.5699999999999999E-2</v>
      </c>
      <c r="AR77" s="32">
        <f t="shared" si="13"/>
        <v>12076.691199999999</v>
      </c>
      <c r="AS77" s="31">
        <f t="shared" si="14"/>
        <v>8.4300000000000014E-2</v>
      </c>
      <c r="AT77" s="89">
        <f t="shared" si="15"/>
        <v>64844.908800000012</v>
      </c>
      <c r="AU77" s="12">
        <v>0</v>
      </c>
      <c r="AV77" s="12" t="s">
        <v>213</v>
      </c>
      <c r="AW77" s="12" t="s">
        <v>213</v>
      </c>
      <c r="AX77" s="12">
        <v>0</v>
      </c>
      <c r="AY77" s="12" t="s">
        <v>214</v>
      </c>
      <c r="AZ77" s="33" t="s">
        <v>575</v>
      </c>
      <c r="BA77" s="12" t="s">
        <v>215</v>
      </c>
      <c r="BB77" s="12">
        <v>66001</v>
      </c>
      <c r="BC77" s="12"/>
      <c r="BD77" s="12"/>
      <c r="BE77" s="12">
        <v>0</v>
      </c>
      <c r="BF77" s="12"/>
      <c r="BG77" s="34" t="s">
        <v>576</v>
      </c>
      <c r="BH77" s="12"/>
      <c r="BI77" s="12">
        <v>3233996603</v>
      </c>
      <c r="BJ77" s="33" t="s">
        <v>575</v>
      </c>
      <c r="BK77" s="12" t="s">
        <v>215</v>
      </c>
      <c r="BL77" s="12" t="s">
        <v>235</v>
      </c>
      <c r="BM77" s="12">
        <v>12</v>
      </c>
      <c r="BN77" s="35">
        <v>44896</v>
      </c>
      <c r="BO77" s="35">
        <v>45626</v>
      </c>
      <c r="BP77" s="35">
        <v>45292</v>
      </c>
      <c r="BQ77" s="35">
        <v>45292</v>
      </c>
      <c r="BR77" s="12" t="s">
        <v>913</v>
      </c>
      <c r="BS77" s="12" t="s">
        <v>217</v>
      </c>
      <c r="BT77" s="12">
        <v>42095287</v>
      </c>
      <c r="BU77" s="12" t="s">
        <v>577</v>
      </c>
      <c r="BV77" s="12">
        <v>66001</v>
      </c>
      <c r="BW77" s="33" t="s">
        <v>575</v>
      </c>
      <c r="BX77" s="12" t="s">
        <v>215</v>
      </c>
      <c r="BY77" s="12">
        <v>3167496373</v>
      </c>
      <c r="BZ77" s="12"/>
      <c r="CA77" s="34" t="s">
        <v>578</v>
      </c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 t="s">
        <v>209</v>
      </c>
      <c r="DI77" s="12">
        <v>24924857</v>
      </c>
      <c r="DJ77" s="12" t="s">
        <v>222</v>
      </c>
      <c r="DK77" s="12" t="s">
        <v>939</v>
      </c>
      <c r="DL77" s="36">
        <v>1</v>
      </c>
      <c r="DM77" s="12" t="s">
        <v>1095</v>
      </c>
      <c r="DN77" s="12"/>
      <c r="DO77" s="12">
        <v>3148632764</v>
      </c>
      <c r="DP77" s="12"/>
      <c r="DQ77" s="34" t="s">
        <v>580</v>
      </c>
      <c r="DR77" s="12" t="s">
        <v>291</v>
      </c>
      <c r="DS77" s="12" t="s">
        <v>879</v>
      </c>
      <c r="DT77" s="12">
        <v>66001</v>
      </c>
      <c r="DU77" s="12" t="s">
        <v>579</v>
      </c>
      <c r="DV77" s="12">
        <v>24924857</v>
      </c>
      <c r="DW77" s="12" t="s">
        <v>225</v>
      </c>
      <c r="DX77" s="12" t="s">
        <v>226</v>
      </c>
      <c r="DY77" s="12" t="s">
        <v>427</v>
      </c>
      <c r="DZ77" s="37">
        <v>74443949922</v>
      </c>
      <c r="EA77" s="12">
        <v>10</v>
      </c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 t="s">
        <v>53</v>
      </c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 t="s">
        <v>277</v>
      </c>
      <c r="IT77" s="12" t="s">
        <v>269</v>
      </c>
      <c r="IU77" s="12" t="s">
        <v>930</v>
      </c>
      <c r="IV77" s="12">
        <v>200000</v>
      </c>
      <c r="IW77" s="12"/>
    </row>
    <row r="78" spans="1:493" s="13" customFormat="1" x14ac:dyDescent="0.25">
      <c r="A78" s="12">
        <v>70046</v>
      </c>
      <c r="B78" s="12">
        <v>61</v>
      </c>
      <c r="C78" s="12" t="s">
        <v>918</v>
      </c>
      <c r="D78" s="12">
        <v>70046</v>
      </c>
      <c r="E78" s="12">
        <v>70046</v>
      </c>
      <c r="F78" s="89">
        <v>250000</v>
      </c>
      <c r="G78" s="12">
        <v>0</v>
      </c>
      <c r="H78" s="12" t="s">
        <v>922</v>
      </c>
      <c r="I78" s="12"/>
      <c r="J78" s="12"/>
      <c r="K78" s="12" t="s">
        <v>784</v>
      </c>
      <c r="L78" s="12" t="s">
        <v>784</v>
      </c>
      <c r="M78" s="12" t="s">
        <v>784</v>
      </c>
      <c r="N78" s="12"/>
      <c r="O78" s="12"/>
      <c r="P78" s="12" t="s">
        <v>213</v>
      </c>
      <c r="Q78" s="12" t="s">
        <v>920</v>
      </c>
      <c r="R78" s="12">
        <v>10078100</v>
      </c>
      <c r="S78" s="12" t="s">
        <v>429</v>
      </c>
      <c r="T78" s="12"/>
      <c r="U78" s="12"/>
      <c r="V78" s="92">
        <v>45292</v>
      </c>
      <c r="W78" s="12"/>
      <c r="X78" s="12"/>
      <c r="Y78" s="12"/>
      <c r="Z78" s="12" t="s">
        <v>913</v>
      </c>
      <c r="AA78" s="12" t="s">
        <v>210</v>
      </c>
      <c r="AB78" s="12">
        <v>42158732</v>
      </c>
      <c r="AC78" s="12" t="s">
        <v>596</v>
      </c>
      <c r="AD78" s="12">
        <v>904960</v>
      </c>
      <c r="AE78" s="12">
        <v>0</v>
      </c>
      <c r="AF78" s="12">
        <v>0</v>
      </c>
      <c r="AG78" s="12">
        <v>0</v>
      </c>
      <c r="AH78" s="12">
        <v>0</v>
      </c>
      <c r="AI78" s="12">
        <v>904960</v>
      </c>
      <c r="AJ78" s="12" t="s">
        <v>212</v>
      </c>
      <c r="AK78" s="12">
        <v>13.12</v>
      </c>
      <c r="AL78" s="31">
        <v>0.1</v>
      </c>
      <c r="AM78" s="12">
        <v>0</v>
      </c>
      <c r="AN78" s="32">
        <f t="shared" si="16"/>
        <v>90496</v>
      </c>
      <c r="AO78" s="31">
        <v>0.1</v>
      </c>
      <c r="AP78" s="32">
        <f t="shared" si="17"/>
        <v>0</v>
      </c>
      <c r="AQ78" s="31">
        <v>1.5699999999999999E-2</v>
      </c>
      <c r="AR78" s="32">
        <f t="shared" si="13"/>
        <v>14207.871999999999</v>
      </c>
      <c r="AS78" s="31">
        <f t="shared" si="14"/>
        <v>8.4300000000000014E-2</v>
      </c>
      <c r="AT78" s="89">
        <f t="shared" si="15"/>
        <v>76288.128000000012</v>
      </c>
      <c r="AU78" s="12">
        <v>0</v>
      </c>
      <c r="AV78" s="12" t="s">
        <v>213</v>
      </c>
      <c r="AW78" s="12" t="s">
        <v>213</v>
      </c>
      <c r="AX78" s="12">
        <v>0</v>
      </c>
      <c r="AY78" s="12" t="s">
        <v>214</v>
      </c>
      <c r="AZ78" s="12" t="s">
        <v>597</v>
      </c>
      <c r="BA78" s="12" t="s">
        <v>215</v>
      </c>
      <c r="BB78" s="12">
        <v>66001</v>
      </c>
      <c r="BC78" s="12"/>
      <c r="BD78" s="12"/>
      <c r="BE78" s="12">
        <v>0</v>
      </c>
      <c r="BF78" s="12"/>
      <c r="BG78" s="34" t="s">
        <v>598</v>
      </c>
      <c r="BH78" s="12"/>
      <c r="BI78" s="12">
        <v>3227509635</v>
      </c>
      <c r="BJ78" s="12" t="s">
        <v>597</v>
      </c>
      <c r="BK78" s="12" t="s">
        <v>215</v>
      </c>
      <c r="BL78" s="12" t="s">
        <v>235</v>
      </c>
      <c r="BM78" s="12">
        <v>12</v>
      </c>
      <c r="BN78" s="35">
        <v>44722</v>
      </c>
      <c r="BO78" s="35">
        <v>45452</v>
      </c>
      <c r="BP78" s="35">
        <v>45292</v>
      </c>
      <c r="BQ78" s="35">
        <v>45301</v>
      </c>
      <c r="BR78" s="12" t="s">
        <v>913</v>
      </c>
      <c r="BS78" s="12" t="s">
        <v>217</v>
      </c>
      <c r="BT78" s="12">
        <v>10032803</v>
      </c>
      <c r="BU78" s="12" t="s">
        <v>599</v>
      </c>
      <c r="BV78" s="12">
        <v>66001</v>
      </c>
      <c r="BW78" s="12" t="s">
        <v>597</v>
      </c>
      <c r="BX78" s="12" t="s">
        <v>215</v>
      </c>
      <c r="BY78" s="12">
        <v>3173056606</v>
      </c>
      <c r="BZ78" s="12"/>
      <c r="CA78" s="34" t="s">
        <v>838</v>
      </c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 t="s">
        <v>209</v>
      </c>
      <c r="DI78" s="12">
        <v>66752306</v>
      </c>
      <c r="DJ78" s="12" t="s">
        <v>222</v>
      </c>
      <c r="DK78" s="12" t="s">
        <v>600</v>
      </c>
      <c r="DL78" s="36">
        <v>1</v>
      </c>
      <c r="DM78" s="12" t="s">
        <v>1114</v>
      </c>
      <c r="DN78" s="12"/>
      <c r="DO78" s="12" t="s">
        <v>601</v>
      </c>
      <c r="DP78" s="12"/>
      <c r="DQ78" s="34" t="s">
        <v>602</v>
      </c>
      <c r="DR78" s="12" t="s">
        <v>291</v>
      </c>
      <c r="DS78" s="12" t="s">
        <v>996</v>
      </c>
      <c r="DT78" s="12">
        <v>66001</v>
      </c>
      <c r="DU78" s="12" t="s">
        <v>600</v>
      </c>
      <c r="DV78" s="12">
        <v>66752306</v>
      </c>
      <c r="DW78" s="12" t="s">
        <v>225</v>
      </c>
      <c r="DX78" s="12" t="s">
        <v>226</v>
      </c>
      <c r="DY78" s="12" t="s">
        <v>227</v>
      </c>
      <c r="DZ78" s="37">
        <v>73327571343</v>
      </c>
      <c r="EA78" s="12">
        <v>20</v>
      </c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 t="s">
        <v>53</v>
      </c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 t="s">
        <v>256</v>
      </c>
      <c r="IT78" s="12" t="s">
        <v>269</v>
      </c>
      <c r="IU78" s="12" t="s">
        <v>945</v>
      </c>
      <c r="IV78" s="12">
        <v>250000</v>
      </c>
      <c r="IW78" s="12"/>
    </row>
    <row r="79" spans="1:493" s="13" customFormat="1" x14ac:dyDescent="0.25">
      <c r="A79" s="12">
        <v>70047</v>
      </c>
      <c r="B79" s="12">
        <v>62</v>
      </c>
      <c r="C79" s="12" t="s">
        <v>918</v>
      </c>
      <c r="D79" s="12">
        <v>70047</v>
      </c>
      <c r="E79" s="12">
        <v>70047</v>
      </c>
      <c r="F79" s="89">
        <v>200000</v>
      </c>
      <c r="G79" s="12">
        <v>0</v>
      </c>
      <c r="H79" s="12" t="s">
        <v>922</v>
      </c>
      <c r="I79" s="12"/>
      <c r="J79" s="12"/>
      <c r="K79" s="12" t="s">
        <v>784</v>
      </c>
      <c r="L79" s="12" t="s">
        <v>784</v>
      </c>
      <c r="M79" s="12" t="s">
        <v>784</v>
      </c>
      <c r="N79" s="12"/>
      <c r="O79" s="12"/>
      <c r="P79" s="12" t="s">
        <v>213</v>
      </c>
      <c r="Q79" s="12" t="s">
        <v>920</v>
      </c>
      <c r="R79" s="12">
        <v>10078101</v>
      </c>
      <c r="S79" s="12" t="s">
        <v>429</v>
      </c>
      <c r="T79" s="12"/>
      <c r="U79" s="12"/>
      <c r="V79" s="92">
        <v>45292</v>
      </c>
      <c r="W79" s="12"/>
      <c r="X79" s="12"/>
      <c r="Y79" s="12"/>
      <c r="Z79" s="12" t="s">
        <v>913</v>
      </c>
      <c r="AA79" s="12" t="s">
        <v>210</v>
      </c>
      <c r="AB79" s="12">
        <v>60329716</v>
      </c>
      <c r="AC79" s="12" t="s">
        <v>604</v>
      </c>
      <c r="AD79" s="12">
        <v>776455</v>
      </c>
      <c r="AE79" s="12">
        <v>0</v>
      </c>
      <c r="AF79" s="12">
        <v>0</v>
      </c>
      <c r="AG79" s="12">
        <v>0</v>
      </c>
      <c r="AH79" s="12">
        <v>0</v>
      </c>
      <c r="AI79" s="12">
        <v>776455</v>
      </c>
      <c r="AJ79" s="12" t="s">
        <v>212</v>
      </c>
      <c r="AK79" s="12">
        <v>13.12</v>
      </c>
      <c r="AL79" s="31">
        <v>0.1</v>
      </c>
      <c r="AM79" s="12">
        <v>0</v>
      </c>
      <c r="AN79" s="32">
        <f t="shared" si="16"/>
        <v>77645.5</v>
      </c>
      <c r="AO79" s="31">
        <v>0.1</v>
      </c>
      <c r="AP79" s="32">
        <f t="shared" si="17"/>
        <v>0</v>
      </c>
      <c r="AQ79" s="31">
        <v>1.5699999999999999E-2</v>
      </c>
      <c r="AR79" s="32">
        <f t="shared" si="13"/>
        <v>12190.343499999999</v>
      </c>
      <c r="AS79" s="31">
        <f t="shared" si="14"/>
        <v>8.4300000000000014E-2</v>
      </c>
      <c r="AT79" s="89">
        <f t="shared" si="15"/>
        <v>65455.156500000012</v>
      </c>
      <c r="AU79" s="12">
        <v>0</v>
      </c>
      <c r="AV79" s="12" t="s">
        <v>213</v>
      </c>
      <c r="AW79" s="12" t="s">
        <v>213</v>
      </c>
      <c r="AX79" s="12">
        <v>0</v>
      </c>
      <c r="AY79" s="12" t="s">
        <v>214</v>
      </c>
      <c r="AZ79" s="33" t="s">
        <v>603</v>
      </c>
      <c r="BA79" s="12" t="s">
        <v>215</v>
      </c>
      <c r="BB79" s="12">
        <v>66001</v>
      </c>
      <c r="BC79" s="12"/>
      <c r="BD79" s="12"/>
      <c r="BE79" s="12">
        <v>0</v>
      </c>
      <c r="BF79" s="12"/>
      <c r="BG79" s="12"/>
      <c r="BH79" s="12"/>
      <c r="BI79" s="12">
        <v>3112614464</v>
      </c>
      <c r="BJ79" s="33" t="s">
        <v>603</v>
      </c>
      <c r="BK79" s="12" t="s">
        <v>215</v>
      </c>
      <c r="BL79" s="12" t="s">
        <v>235</v>
      </c>
      <c r="BM79" s="12">
        <v>12</v>
      </c>
      <c r="BN79" s="35">
        <v>44515</v>
      </c>
      <c r="BO79" s="35">
        <v>45610</v>
      </c>
      <c r="BP79" s="35">
        <v>45292</v>
      </c>
      <c r="BQ79" s="35">
        <v>45306</v>
      </c>
      <c r="BR79" s="12" t="s">
        <v>913</v>
      </c>
      <c r="BS79" s="12" t="s">
        <v>217</v>
      </c>
      <c r="BT79" s="12">
        <v>1090431475</v>
      </c>
      <c r="BU79" s="12" t="s">
        <v>605</v>
      </c>
      <c r="BV79" s="12">
        <v>66001</v>
      </c>
      <c r="BW79" s="33" t="s">
        <v>603</v>
      </c>
      <c r="BX79" s="12" t="s">
        <v>215</v>
      </c>
      <c r="BY79" s="12">
        <v>3222551154</v>
      </c>
      <c r="BZ79" s="12">
        <v>3222551154</v>
      </c>
      <c r="CA79" s="34" t="s">
        <v>606</v>
      </c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 t="s">
        <v>209</v>
      </c>
      <c r="DI79" s="12">
        <v>42127051</v>
      </c>
      <c r="DJ79" s="12" t="s">
        <v>222</v>
      </c>
      <c r="DK79" s="12" t="s">
        <v>607</v>
      </c>
      <c r="DL79" s="36">
        <v>1</v>
      </c>
      <c r="DM79" s="12" t="s">
        <v>1114</v>
      </c>
      <c r="DN79" s="12"/>
      <c r="DO79" s="12" t="s">
        <v>608</v>
      </c>
      <c r="DP79" s="12"/>
      <c r="DQ79" s="34" t="s">
        <v>672</v>
      </c>
      <c r="DR79" s="12" t="s">
        <v>291</v>
      </c>
      <c r="DS79" s="12" t="s">
        <v>215</v>
      </c>
      <c r="DT79" s="12">
        <v>66001</v>
      </c>
      <c r="DU79" s="12" t="s">
        <v>607</v>
      </c>
      <c r="DV79" s="12">
        <v>42127051</v>
      </c>
      <c r="DW79" s="12" t="s">
        <v>225</v>
      </c>
      <c r="DX79" s="12" t="s">
        <v>226</v>
      </c>
      <c r="DY79" s="12" t="s">
        <v>227</v>
      </c>
      <c r="DZ79" s="37">
        <v>85165122271</v>
      </c>
      <c r="EA79" s="12">
        <v>30</v>
      </c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 t="s">
        <v>53</v>
      </c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 t="s">
        <v>277</v>
      </c>
      <c r="IT79" s="12" t="s">
        <v>269</v>
      </c>
      <c r="IU79" s="12" t="s">
        <v>945</v>
      </c>
      <c r="IV79" s="12">
        <v>200000</v>
      </c>
      <c r="IW79" s="12"/>
    </row>
    <row r="80" spans="1:493" s="13" customFormat="1" x14ac:dyDescent="0.25">
      <c r="A80" s="12">
        <v>70065</v>
      </c>
      <c r="B80" s="12">
        <v>86</v>
      </c>
      <c r="C80" s="12" t="s">
        <v>918</v>
      </c>
      <c r="D80" s="12">
        <v>70065</v>
      </c>
      <c r="E80" s="12">
        <v>70065</v>
      </c>
      <c r="F80" s="89">
        <v>350000</v>
      </c>
      <c r="G80" s="12">
        <v>0</v>
      </c>
      <c r="H80" s="12" t="s">
        <v>922</v>
      </c>
      <c r="I80" s="12"/>
      <c r="J80" s="12"/>
      <c r="K80" s="12" t="s">
        <v>784</v>
      </c>
      <c r="L80" s="12" t="s">
        <v>784</v>
      </c>
      <c r="M80" s="12" t="s">
        <v>784</v>
      </c>
      <c r="N80" s="12"/>
      <c r="O80" s="12"/>
      <c r="P80" s="12" t="s">
        <v>213</v>
      </c>
      <c r="Q80" s="12" t="s">
        <v>920</v>
      </c>
      <c r="R80" s="12">
        <v>10078126</v>
      </c>
      <c r="S80" s="12" t="s">
        <v>208</v>
      </c>
      <c r="T80" s="12"/>
      <c r="U80" s="12"/>
      <c r="V80" s="92">
        <v>45292</v>
      </c>
      <c r="W80" s="12"/>
      <c r="X80" s="12"/>
      <c r="Y80" s="12"/>
      <c r="Z80" s="12" t="s">
        <v>913</v>
      </c>
      <c r="AA80" s="12" t="s">
        <v>210</v>
      </c>
      <c r="AB80" s="12">
        <v>42126356</v>
      </c>
      <c r="AC80" s="12" t="s">
        <v>755</v>
      </c>
      <c r="AD80" s="12">
        <v>1400000</v>
      </c>
      <c r="AE80" s="12">
        <v>0</v>
      </c>
      <c r="AF80" s="12">
        <v>0</v>
      </c>
      <c r="AG80" s="12">
        <v>0</v>
      </c>
      <c r="AH80" s="12">
        <v>0</v>
      </c>
      <c r="AI80" s="12">
        <v>1400000</v>
      </c>
      <c r="AJ80" s="12" t="s">
        <v>212</v>
      </c>
      <c r="AK80" s="12">
        <v>13.12</v>
      </c>
      <c r="AL80" s="31">
        <v>0.1</v>
      </c>
      <c r="AM80" s="12">
        <v>0</v>
      </c>
      <c r="AN80" s="32">
        <f t="shared" si="16"/>
        <v>140000</v>
      </c>
      <c r="AO80" s="31">
        <v>0.1</v>
      </c>
      <c r="AP80" s="32">
        <f t="shared" si="17"/>
        <v>0</v>
      </c>
      <c r="AQ80" s="31">
        <v>1.5699999999999999E-2</v>
      </c>
      <c r="AR80" s="32">
        <f t="shared" si="13"/>
        <v>21979.999999999996</v>
      </c>
      <c r="AS80" s="31">
        <f t="shared" si="14"/>
        <v>8.4300000000000014E-2</v>
      </c>
      <c r="AT80" s="89">
        <f t="shared" si="15"/>
        <v>118020.00000000001</v>
      </c>
      <c r="AU80" s="12">
        <v>0</v>
      </c>
      <c r="AV80" s="12" t="s">
        <v>213</v>
      </c>
      <c r="AW80" s="12" t="s">
        <v>213</v>
      </c>
      <c r="AX80" s="12">
        <v>0</v>
      </c>
      <c r="AY80" s="12" t="s">
        <v>214</v>
      </c>
      <c r="AZ80" s="12" t="s">
        <v>754</v>
      </c>
      <c r="BA80" s="12" t="s">
        <v>215</v>
      </c>
      <c r="BB80" s="12">
        <v>66001</v>
      </c>
      <c r="BC80" s="12" t="s">
        <v>276</v>
      </c>
      <c r="BD80" s="12"/>
      <c r="BE80" s="12">
        <v>0</v>
      </c>
      <c r="BF80" s="12"/>
      <c r="BG80" s="34" t="s">
        <v>756</v>
      </c>
      <c r="BH80" s="12"/>
      <c r="BI80" s="12">
        <v>3207759679</v>
      </c>
      <c r="BJ80" s="12" t="s">
        <v>754</v>
      </c>
      <c r="BK80" s="12" t="s">
        <v>215</v>
      </c>
      <c r="BL80" s="12" t="s">
        <v>235</v>
      </c>
      <c r="BM80" s="12">
        <v>6</v>
      </c>
      <c r="BN80" s="35">
        <v>45231</v>
      </c>
      <c r="BO80" s="35">
        <v>45412</v>
      </c>
      <c r="BP80" s="35">
        <v>45292</v>
      </c>
      <c r="BQ80" s="35">
        <v>45292</v>
      </c>
      <c r="BR80" s="12" t="s">
        <v>913</v>
      </c>
      <c r="BS80" s="12" t="s">
        <v>217</v>
      </c>
      <c r="BT80" s="12">
        <v>10140004</v>
      </c>
      <c r="BU80" s="12" t="s">
        <v>757</v>
      </c>
      <c r="BV80" s="12">
        <v>66001</v>
      </c>
      <c r="BW80" s="12" t="s">
        <v>754</v>
      </c>
      <c r="BX80" s="12" t="s">
        <v>215</v>
      </c>
      <c r="BY80" s="12"/>
      <c r="BZ80" s="12">
        <v>3127761605</v>
      </c>
      <c r="CA80" s="34" t="s">
        <v>758</v>
      </c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 t="s">
        <v>209</v>
      </c>
      <c r="DI80" s="12">
        <v>10018138</v>
      </c>
      <c r="DJ80" s="12" t="s">
        <v>222</v>
      </c>
      <c r="DK80" s="12" t="s">
        <v>759</v>
      </c>
      <c r="DL80" s="36">
        <v>1</v>
      </c>
      <c r="DM80" s="12" t="s">
        <v>1099</v>
      </c>
      <c r="DN80" s="12"/>
      <c r="DO80" s="12">
        <v>3136136667</v>
      </c>
      <c r="DP80" s="12"/>
      <c r="DQ80" s="34" t="s">
        <v>778</v>
      </c>
      <c r="DR80" s="12" t="s">
        <v>291</v>
      </c>
      <c r="DS80" s="12" t="s">
        <v>215</v>
      </c>
      <c r="DT80" s="12">
        <v>66001</v>
      </c>
      <c r="DU80" s="12" t="s">
        <v>779</v>
      </c>
      <c r="DV80" s="12">
        <v>9872731</v>
      </c>
      <c r="DW80" s="12" t="s">
        <v>225</v>
      </c>
      <c r="DX80" s="12" t="s">
        <v>226</v>
      </c>
      <c r="DY80" s="12" t="s">
        <v>227</v>
      </c>
      <c r="DZ80" s="37">
        <v>72180706667</v>
      </c>
      <c r="EA80" s="12">
        <v>20</v>
      </c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>
        <v>900344029</v>
      </c>
      <c r="GX80" s="12" t="s">
        <v>244</v>
      </c>
      <c r="GY80" s="12" t="s">
        <v>284</v>
      </c>
      <c r="GZ80" s="12" t="s">
        <v>245</v>
      </c>
      <c r="HA80" s="12" t="s">
        <v>246</v>
      </c>
      <c r="HB80" s="12">
        <v>3127551168</v>
      </c>
      <c r="HC80" s="34" t="s">
        <v>247</v>
      </c>
      <c r="HD80" s="12" t="s">
        <v>244</v>
      </c>
      <c r="HE80" s="12" t="s">
        <v>243</v>
      </c>
      <c r="HF80" s="12" t="s">
        <v>425</v>
      </c>
      <c r="HG80" s="12" t="s">
        <v>725</v>
      </c>
      <c r="HH80" s="12" t="s">
        <v>249</v>
      </c>
      <c r="HI80" s="12">
        <v>24125168818</v>
      </c>
      <c r="HJ80" s="12" t="s">
        <v>250</v>
      </c>
      <c r="HK80" s="12" t="s">
        <v>53</v>
      </c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 t="s">
        <v>430</v>
      </c>
      <c r="IT80" s="12" t="s">
        <v>269</v>
      </c>
      <c r="IU80" s="12" t="s">
        <v>929</v>
      </c>
      <c r="IV80" s="12">
        <v>350000</v>
      </c>
      <c r="IW80" s="12"/>
    </row>
    <row r="81" spans="1:491" s="13" customFormat="1" x14ac:dyDescent="0.25">
      <c r="A81" s="12">
        <v>70066</v>
      </c>
      <c r="B81" s="12">
        <v>87</v>
      </c>
      <c r="C81" s="12" t="s">
        <v>918</v>
      </c>
      <c r="D81" s="12">
        <v>70066</v>
      </c>
      <c r="E81" s="12">
        <v>70066</v>
      </c>
      <c r="F81" s="89">
        <v>300000</v>
      </c>
      <c r="G81" s="12" t="s">
        <v>925</v>
      </c>
      <c r="H81" s="12" t="s">
        <v>923</v>
      </c>
      <c r="I81" s="12"/>
      <c r="J81" s="12"/>
      <c r="K81" s="12" t="s">
        <v>784</v>
      </c>
      <c r="L81" s="12" t="s">
        <v>784</v>
      </c>
      <c r="M81" s="12" t="s">
        <v>784</v>
      </c>
      <c r="N81" s="12"/>
      <c r="O81" s="12"/>
      <c r="P81" s="12" t="s">
        <v>213</v>
      </c>
      <c r="Q81" s="12" t="s">
        <v>920</v>
      </c>
      <c r="R81" s="12">
        <v>10078127</v>
      </c>
      <c r="S81" s="12" t="s">
        <v>208</v>
      </c>
      <c r="T81" s="12"/>
      <c r="U81" s="12"/>
      <c r="V81" s="92">
        <v>45292</v>
      </c>
      <c r="W81" s="12"/>
      <c r="X81" s="12"/>
      <c r="Y81" s="12"/>
      <c r="Z81" s="12" t="s">
        <v>913</v>
      </c>
      <c r="AA81" s="12" t="s">
        <v>210</v>
      </c>
      <c r="AB81" s="12">
        <v>18519585</v>
      </c>
      <c r="AC81" s="12" t="s">
        <v>773</v>
      </c>
      <c r="AD81" s="12">
        <v>900000</v>
      </c>
      <c r="AE81" s="12">
        <v>0</v>
      </c>
      <c r="AF81" s="12">
        <v>0</v>
      </c>
      <c r="AG81" s="12">
        <v>0</v>
      </c>
      <c r="AH81" s="12">
        <v>0</v>
      </c>
      <c r="AI81" s="12">
        <v>900000</v>
      </c>
      <c r="AJ81" s="12" t="s">
        <v>212</v>
      </c>
      <c r="AK81" s="12">
        <v>13.12</v>
      </c>
      <c r="AL81" s="31">
        <v>0.1</v>
      </c>
      <c r="AM81" s="12">
        <v>0</v>
      </c>
      <c r="AN81" s="32">
        <f t="shared" si="16"/>
        <v>90000</v>
      </c>
      <c r="AO81" s="31">
        <v>0.1</v>
      </c>
      <c r="AP81" s="32">
        <f t="shared" si="17"/>
        <v>0</v>
      </c>
      <c r="AQ81" s="31">
        <v>1.5699999999999999E-2</v>
      </c>
      <c r="AR81" s="32">
        <f t="shared" si="13"/>
        <v>14129.999999999998</v>
      </c>
      <c r="AS81" s="31">
        <f t="shared" si="14"/>
        <v>8.4300000000000014E-2</v>
      </c>
      <c r="AT81" s="89">
        <f t="shared" si="15"/>
        <v>75870.000000000015</v>
      </c>
      <c r="AU81" s="12">
        <v>0</v>
      </c>
      <c r="AV81" s="12" t="s">
        <v>213</v>
      </c>
      <c r="AW81" s="12" t="s">
        <v>213</v>
      </c>
      <c r="AX81" s="12">
        <v>0</v>
      </c>
      <c r="AY81" s="12" t="s">
        <v>214</v>
      </c>
      <c r="AZ81" s="33" t="s">
        <v>774</v>
      </c>
      <c r="BA81" s="12" t="s">
        <v>215</v>
      </c>
      <c r="BB81" s="12">
        <v>66001</v>
      </c>
      <c r="BC81" s="12" t="s">
        <v>276</v>
      </c>
      <c r="BD81" s="12"/>
      <c r="BE81" s="12">
        <v>0</v>
      </c>
      <c r="BF81" s="12"/>
      <c r="BG81" s="34" t="s">
        <v>775</v>
      </c>
      <c r="BH81" s="12">
        <v>3149821</v>
      </c>
      <c r="BI81" s="12">
        <v>3127157760</v>
      </c>
      <c r="BJ81" s="33" t="s">
        <v>774</v>
      </c>
      <c r="BK81" s="12" t="s">
        <v>215</v>
      </c>
      <c r="BL81" s="12" t="s">
        <v>235</v>
      </c>
      <c r="BM81" s="12">
        <v>12</v>
      </c>
      <c r="BN81" s="35">
        <v>45078</v>
      </c>
      <c r="BO81" s="35">
        <v>45443</v>
      </c>
      <c r="BP81" s="35">
        <v>45292</v>
      </c>
      <c r="BQ81" s="35">
        <v>45292</v>
      </c>
      <c r="BR81" s="12" t="s">
        <v>913</v>
      </c>
      <c r="BS81" s="12" t="s">
        <v>217</v>
      </c>
      <c r="BT81" s="12">
        <v>11412068</v>
      </c>
      <c r="BU81" s="12" t="s">
        <v>776</v>
      </c>
      <c r="BV81" s="12">
        <v>66001</v>
      </c>
      <c r="BW81" s="33" t="s">
        <v>774</v>
      </c>
      <c r="BX81" s="12" t="s">
        <v>215</v>
      </c>
      <c r="BY81" s="12"/>
      <c r="BZ81" s="12">
        <v>3138152038</v>
      </c>
      <c r="CA81" s="34" t="s">
        <v>777</v>
      </c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 t="s">
        <v>209</v>
      </c>
      <c r="DI81" s="12">
        <v>10018138</v>
      </c>
      <c r="DJ81" s="12" t="s">
        <v>222</v>
      </c>
      <c r="DK81" s="12" t="s">
        <v>759</v>
      </c>
      <c r="DL81" s="36">
        <v>1</v>
      </c>
      <c r="DM81" s="12" t="s">
        <v>1099</v>
      </c>
      <c r="DN81" s="12"/>
      <c r="DO81" s="12">
        <v>3136136667</v>
      </c>
      <c r="DP81" s="12"/>
      <c r="DQ81" s="34" t="s">
        <v>778</v>
      </c>
      <c r="DR81" s="12" t="s">
        <v>291</v>
      </c>
      <c r="DS81" s="12" t="s">
        <v>215</v>
      </c>
      <c r="DT81" s="12">
        <v>66001</v>
      </c>
      <c r="DU81" s="12" t="s">
        <v>779</v>
      </c>
      <c r="DV81" s="12">
        <v>9872731</v>
      </c>
      <c r="DW81" s="12" t="s">
        <v>225</v>
      </c>
      <c r="DX81" s="12" t="s">
        <v>226</v>
      </c>
      <c r="DY81" s="12" t="s">
        <v>227</v>
      </c>
      <c r="DZ81" s="37">
        <v>72180706667</v>
      </c>
      <c r="EA81" s="12">
        <v>10</v>
      </c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>
        <v>900344029</v>
      </c>
      <c r="GX81" s="12" t="s">
        <v>244</v>
      </c>
      <c r="GY81" s="12" t="s">
        <v>284</v>
      </c>
      <c r="GZ81" s="12" t="s">
        <v>245</v>
      </c>
      <c r="HA81" s="12" t="s">
        <v>246</v>
      </c>
      <c r="HB81" s="12">
        <v>3127551168</v>
      </c>
      <c r="HC81" s="34" t="s">
        <v>247</v>
      </c>
      <c r="HD81" s="12" t="s">
        <v>244</v>
      </c>
      <c r="HE81" s="12" t="s">
        <v>243</v>
      </c>
      <c r="HF81" s="12" t="s">
        <v>425</v>
      </c>
      <c r="HG81" s="12" t="s">
        <v>725</v>
      </c>
      <c r="HH81" s="12" t="s">
        <v>249</v>
      </c>
      <c r="HI81" s="12">
        <v>24125168818</v>
      </c>
      <c r="HJ81" s="12" t="s">
        <v>250</v>
      </c>
      <c r="HK81" s="12" t="s">
        <v>53</v>
      </c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 t="s">
        <v>430</v>
      </c>
      <c r="IT81" s="12" t="s">
        <v>269</v>
      </c>
      <c r="IU81" s="12" t="s">
        <v>929</v>
      </c>
      <c r="IV81" s="12">
        <v>350000</v>
      </c>
      <c r="IW81" s="12"/>
    </row>
    <row r="82" spans="1:491" s="13" customFormat="1" ht="30" x14ac:dyDescent="0.25">
      <c r="A82" s="12">
        <v>70009</v>
      </c>
      <c r="B82" s="12">
        <v>12</v>
      </c>
      <c r="C82" s="12" t="s">
        <v>918</v>
      </c>
      <c r="D82" s="12">
        <v>70009</v>
      </c>
      <c r="E82" s="12">
        <v>70009</v>
      </c>
      <c r="F82" s="89">
        <v>0</v>
      </c>
      <c r="G82" s="12">
        <v>0</v>
      </c>
      <c r="H82" s="12" t="s">
        <v>922</v>
      </c>
      <c r="I82" s="12"/>
      <c r="J82" s="12"/>
      <c r="K82" s="12" t="s">
        <v>784</v>
      </c>
      <c r="L82" s="12" t="s">
        <v>784</v>
      </c>
      <c r="M82" s="12" t="s">
        <v>784</v>
      </c>
      <c r="N82" s="12"/>
      <c r="O82" s="12"/>
      <c r="P82" s="12" t="s">
        <v>230</v>
      </c>
      <c r="Q82" s="12" t="s">
        <v>920</v>
      </c>
      <c r="R82" s="12">
        <v>10078052</v>
      </c>
      <c r="S82" s="12" t="s">
        <v>208</v>
      </c>
      <c r="T82" s="12"/>
      <c r="U82" s="12"/>
      <c r="V82" s="92">
        <v>45292</v>
      </c>
      <c r="W82" s="12"/>
      <c r="X82" s="12"/>
      <c r="Y82" s="12"/>
      <c r="Z82" s="12" t="s">
        <v>913</v>
      </c>
      <c r="AA82" s="12" t="s">
        <v>210</v>
      </c>
      <c r="AB82" s="12">
        <v>30332124</v>
      </c>
      <c r="AC82" s="12" t="s">
        <v>292</v>
      </c>
      <c r="AD82" s="12">
        <v>728700</v>
      </c>
      <c r="AE82" s="12">
        <v>0</v>
      </c>
      <c r="AF82" s="12">
        <v>0</v>
      </c>
      <c r="AG82" s="12">
        <v>0</v>
      </c>
      <c r="AH82" s="12">
        <v>0</v>
      </c>
      <c r="AI82" s="12">
        <v>728700</v>
      </c>
      <c r="AJ82" s="12" t="s">
        <v>212</v>
      </c>
      <c r="AK82" s="12">
        <v>13.12</v>
      </c>
      <c r="AL82" s="31">
        <v>0.1</v>
      </c>
      <c r="AM82" s="12">
        <v>0</v>
      </c>
      <c r="AN82" s="32">
        <f t="shared" si="16"/>
        <v>72870</v>
      </c>
      <c r="AO82" s="31">
        <v>0.1</v>
      </c>
      <c r="AP82" s="32">
        <f t="shared" si="17"/>
        <v>0</v>
      </c>
      <c r="AQ82" s="31">
        <v>1.5699999999999999E-2</v>
      </c>
      <c r="AR82" s="32">
        <f t="shared" si="13"/>
        <v>11440.589999999998</v>
      </c>
      <c r="AS82" s="31">
        <f t="shared" si="14"/>
        <v>8.4300000000000014E-2</v>
      </c>
      <c r="AT82" s="89">
        <f t="shared" si="15"/>
        <v>61429.410000000011</v>
      </c>
      <c r="AU82" s="12">
        <v>0</v>
      </c>
      <c r="AV82" s="12" t="s">
        <v>213</v>
      </c>
      <c r="AW82" s="12" t="s">
        <v>213</v>
      </c>
      <c r="AX82" s="12">
        <v>0</v>
      </c>
      <c r="AY82" s="12" t="s">
        <v>214</v>
      </c>
      <c r="AZ82" s="12" t="s">
        <v>293</v>
      </c>
      <c r="BA82" s="12" t="s">
        <v>215</v>
      </c>
      <c r="BB82" s="12">
        <v>66001</v>
      </c>
      <c r="BC82" s="12" t="s">
        <v>276</v>
      </c>
      <c r="BD82" s="12">
        <v>4</v>
      </c>
      <c r="BE82" s="12">
        <v>0</v>
      </c>
      <c r="BF82" s="12"/>
      <c r="BG82" s="34" t="s">
        <v>738</v>
      </c>
      <c r="BH82" s="12"/>
      <c r="BI82" s="12">
        <v>3112880968</v>
      </c>
      <c r="BJ82" s="12" t="s">
        <v>293</v>
      </c>
      <c r="BK82" s="12" t="s">
        <v>215</v>
      </c>
      <c r="BL82" s="12" t="s">
        <v>235</v>
      </c>
      <c r="BM82" s="12">
        <v>6</v>
      </c>
      <c r="BN82" s="35">
        <v>43770</v>
      </c>
      <c r="BO82" s="35">
        <v>45412</v>
      </c>
      <c r="BP82" s="35">
        <v>45292</v>
      </c>
      <c r="BQ82" s="35">
        <v>45292</v>
      </c>
      <c r="BR82" s="12" t="s">
        <v>913</v>
      </c>
      <c r="BS82" s="12" t="s">
        <v>217</v>
      </c>
      <c r="BT82" s="12">
        <v>30309762</v>
      </c>
      <c r="BU82" s="12" t="s">
        <v>294</v>
      </c>
      <c r="BV82" s="12">
        <v>66001</v>
      </c>
      <c r="BW82" s="12" t="s">
        <v>293</v>
      </c>
      <c r="BX82" s="12" t="s">
        <v>215</v>
      </c>
      <c r="BY82" s="12">
        <v>3112880968</v>
      </c>
      <c r="BZ82" s="12"/>
      <c r="CA82" s="34" t="s">
        <v>737</v>
      </c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 t="s">
        <v>209</v>
      </c>
      <c r="DI82" s="12">
        <v>34041616</v>
      </c>
      <c r="DJ82" s="12" t="s">
        <v>222</v>
      </c>
      <c r="DK82" s="12" t="s">
        <v>295</v>
      </c>
      <c r="DL82" s="36">
        <v>1</v>
      </c>
      <c r="DM82" s="12" t="s">
        <v>1114</v>
      </c>
      <c r="DN82" s="12"/>
      <c r="DO82" s="12">
        <v>3172227919</v>
      </c>
      <c r="DP82" s="12"/>
      <c r="DQ82" s="34" t="s">
        <v>739</v>
      </c>
      <c r="DR82" s="12" t="s">
        <v>291</v>
      </c>
      <c r="DS82" s="12" t="s">
        <v>215</v>
      </c>
      <c r="DT82" s="12">
        <v>66001</v>
      </c>
      <c r="DU82" s="12" t="s">
        <v>296</v>
      </c>
      <c r="DV82" s="12">
        <v>42089263</v>
      </c>
      <c r="DW82" s="12" t="s">
        <v>225</v>
      </c>
      <c r="DX82" s="12" t="s">
        <v>226</v>
      </c>
      <c r="DY82" s="12" t="s">
        <v>227</v>
      </c>
      <c r="DZ82" s="90" t="s">
        <v>297</v>
      </c>
      <c r="EA82" s="12">
        <v>10</v>
      </c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>
        <v>900344029</v>
      </c>
      <c r="GX82" s="12" t="s">
        <v>244</v>
      </c>
      <c r="GY82" s="12" t="s">
        <v>284</v>
      </c>
      <c r="GZ82" s="12" t="s">
        <v>245</v>
      </c>
      <c r="HA82" s="12" t="s">
        <v>246</v>
      </c>
      <c r="HB82" s="12">
        <v>3127551168</v>
      </c>
      <c r="HC82" s="34" t="s">
        <v>247</v>
      </c>
      <c r="HD82" s="12" t="s">
        <v>244</v>
      </c>
      <c r="HE82" s="12" t="s">
        <v>243</v>
      </c>
      <c r="HF82" s="12" t="s">
        <v>425</v>
      </c>
      <c r="HG82" s="12" t="s">
        <v>725</v>
      </c>
      <c r="HH82" s="12" t="s">
        <v>249</v>
      </c>
      <c r="HI82" s="12">
        <v>24125168818</v>
      </c>
      <c r="HJ82" s="12" t="s">
        <v>250</v>
      </c>
      <c r="HK82" s="12" t="s">
        <v>53</v>
      </c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91" t="s">
        <v>703</v>
      </c>
      <c r="IT82" s="12" t="s">
        <v>269</v>
      </c>
      <c r="IU82" s="12" t="s">
        <v>942</v>
      </c>
      <c r="IV82" s="12">
        <v>0</v>
      </c>
      <c r="IW82" s="12"/>
    </row>
    <row r="83" spans="1:491" s="13" customFormat="1" x14ac:dyDescent="0.25">
      <c r="A83" s="12">
        <v>70079</v>
      </c>
      <c r="B83" s="12">
        <v>103</v>
      </c>
      <c r="C83" s="12" t="s">
        <v>918</v>
      </c>
      <c r="D83" s="12">
        <v>70079</v>
      </c>
      <c r="E83" s="12">
        <v>70079</v>
      </c>
      <c r="F83" s="89">
        <v>0</v>
      </c>
      <c r="G83" s="12" t="s">
        <v>236</v>
      </c>
      <c r="H83" s="12" t="s">
        <v>922</v>
      </c>
      <c r="I83" s="12"/>
      <c r="J83" s="12"/>
      <c r="K83" s="12" t="s">
        <v>784</v>
      </c>
      <c r="L83" s="12" t="s">
        <v>784</v>
      </c>
      <c r="M83" s="12" t="s">
        <v>784</v>
      </c>
      <c r="N83" s="12"/>
      <c r="O83" s="12"/>
      <c r="P83" s="12" t="s">
        <v>230</v>
      </c>
      <c r="Q83" s="12" t="s">
        <v>920</v>
      </c>
      <c r="R83" s="12">
        <v>10078142</v>
      </c>
      <c r="S83" s="12" t="s">
        <v>412</v>
      </c>
      <c r="T83" s="12"/>
      <c r="U83" s="12"/>
      <c r="V83" s="92">
        <v>45292</v>
      </c>
      <c r="W83" s="12"/>
      <c r="X83" s="12"/>
      <c r="Y83" s="12"/>
      <c r="Z83" s="12" t="s">
        <v>392</v>
      </c>
      <c r="AA83" s="12" t="s">
        <v>210</v>
      </c>
      <c r="AB83" s="99">
        <v>901053718</v>
      </c>
      <c r="AC83" s="12" t="s">
        <v>905</v>
      </c>
      <c r="AD83" s="12">
        <v>2000000</v>
      </c>
      <c r="AE83" s="12">
        <v>0</v>
      </c>
      <c r="AF83" s="12">
        <v>0</v>
      </c>
      <c r="AG83" s="12">
        <v>0</v>
      </c>
      <c r="AH83" s="12">
        <v>0</v>
      </c>
      <c r="AI83" s="12">
        <v>2000000</v>
      </c>
      <c r="AJ83" s="12" t="s">
        <v>928</v>
      </c>
      <c r="AK83" s="12">
        <v>13.12</v>
      </c>
      <c r="AL83" s="31">
        <v>0.1</v>
      </c>
      <c r="AM83" s="12">
        <v>0</v>
      </c>
      <c r="AN83" s="32">
        <f t="shared" si="16"/>
        <v>200000</v>
      </c>
      <c r="AO83" s="31">
        <v>0.1</v>
      </c>
      <c r="AP83" s="32">
        <f t="shared" si="17"/>
        <v>0</v>
      </c>
      <c r="AQ83" s="31">
        <v>1.5699999999999999E-2</v>
      </c>
      <c r="AR83" s="32">
        <f t="shared" si="13"/>
        <v>31399.999999999996</v>
      </c>
      <c r="AS83" s="31">
        <f t="shared" si="14"/>
        <v>8.4300000000000014E-2</v>
      </c>
      <c r="AT83" s="89">
        <f t="shared" si="15"/>
        <v>168600.00000000003</v>
      </c>
      <c r="AU83" s="12">
        <v>0</v>
      </c>
      <c r="AV83" s="12" t="s">
        <v>213</v>
      </c>
      <c r="AW83" s="12" t="s">
        <v>213</v>
      </c>
      <c r="AX83" s="12">
        <v>0</v>
      </c>
      <c r="AY83" s="12" t="s">
        <v>214</v>
      </c>
      <c r="AZ83" s="12" t="s">
        <v>906</v>
      </c>
      <c r="BA83" s="12" t="s">
        <v>215</v>
      </c>
      <c r="BB83" s="12">
        <v>66001</v>
      </c>
      <c r="BC83" s="12"/>
      <c r="BD83" s="12"/>
      <c r="BE83" s="12"/>
      <c r="BF83" s="12"/>
      <c r="BG83" s="34" t="s">
        <v>1124</v>
      </c>
      <c r="BH83" s="12"/>
      <c r="BI83" s="12"/>
      <c r="BJ83" s="12" t="s">
        <v>906</v>
      </c>
      <c r="BK83" s="12" t="s">
        <v>215</v>
      </c>
      <c r="BL83" s="12" t="s">
        <v>395</v>
      </c>
      <c r="BM83" s="12">
        <v>12</v>
      </c>
      <c r="BN83" s="35">
        <v>45261</v>
      </c>
      <c r="BO83" s="35">
        <v>45626</v>
      </c>
      <c r="BP83" s="35">
        <v>45292</v>
      </c>
      <c r="BQ83" s="35">
        <v>45292</v>
      </c>
      <c r="BR83" s="12" t="s">
        <v>913</v>
      </c>
      <c r="BS83" s="12" t="s">
        <v>217</v>
      </c>
      <c r="BT83" s="12">
        <v>1088318441</v>
      </c>
      <c r="BU83" s="12" t="s">
        <v>907</v>
      </c>
      <c r="BV83" s="12">
        <v>66001</v>
      </c>
      <c r="BW83" s="12" t="s">
        <v>906</v>
      </c>
      <c r="BX83" s="12" t="s">
        <v>215</v>
      </c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 t="s">
        <v>221</v>
      </c>
      <c r="DI83" s="12">
        <v>25162466</v>
      </c>
      <c r="DJ83" s="12" t="s">
        <v>222</v>
      </c>
      <c r="DK83" s="12" t="s">
        <v>908</v>
      </c>
      <c r="DL83" s="36">
        <v>0.5</v>
      </c>
      <c r="DM83" s="12" t="s">
        <v>1102</v>
      </c>
      <c r="DN83" s="12"/>
      <c r="DO83" s="12"/>
      <c r="DP83" s="12"/>
      <c r="DQ83" s="34" t="s">
        <v>580</v>
      </c>
      <c r="DR83" s="12" t="s">
        <v>664</v>
      </c>
      <c r="DS83" s="12" t="s">
        <v>879</v>
      </c>
      <c r="DT83" s="12">
        <v>66001</v>
      </c>
      <c r="DU83" s="12" t="s">
        <v>908</v>
      </c>
      <c r="DV83" s="12">
        <v>25162466</v>
      </c>
      <c r="DW83" s="12" t="s">
        <v>225</v>
      </c>
      <c r="DX83" s="12" t="s">
        <v>226</v>
      </c>
      <c r="DY83" s="12" t="s">
        <v>227</v>
      </c>
      <c r="DZ83" s="37">
        <v>74446029709</v>
      </c>
      <c r="EA83" s="12">
        <v>10</v>
      </c>
      <c r="EB83" s="12" t="s">
        <v>909</v>
      </c>
      <c r="EC83" s="12" t="s">
        <v>209</v>
      </c>
      <c r="ED83" s="12" t="s">
        <v>222</v>
      </c>
      <c r="EE83" s="12">
        <v>18618294</v>
      </c>
      <c r="EF83" s="36">
        <v>0.5</v>
      </c>
      <c r="EG83" s="12" t="s">
        <v>910</v>
      </c>
      <c r="EH83" s="98">
        <v>3148632764</v>
      </c>
      <c r="EI83" s="34" t="s">
        <v>580</v>
      </c>
      <c r="EJ83" s="12"/>
      <c r="EK83" s="12" t="s">
        <v>879</v>
      </c>
      <c r="EL83" s="12"/>
      <c r="EM83" s="12" t="s">
        <v>908</v>
      </c>
      <c r="EN83" s="12">
        <v>25162466</v>
      </c>
      <c r="EO83" s="12" t="s">
        <v>225</v>
      </c>
      <c r="EP83" s="12" t="s">
        <v>226</v>
      </c>
      <c r="EQ83" s="12" t="s">
        <v>227</v>
      </c>
      <c r="ER83" s="37">
        <v>74446029709</v>
      </c>
      <c r="ES83" s="12">
        <v>10</v>
      </c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 t="s">
        <v>269</v>
      </c>
      <c r="IU83" s="12" t="s">
        <v>934</v>
      </c>
      <c r="IV83" s="12">
        <v>0</v>
      </c>
      <c r="IW83" s="12"/>
    </row>
    <row r="84" spans="1:491" s="13" customFormat="1" x14ac:dyDescent="0.25">
      <c r="A84" s="12">
        <v>70076</v>
      </c>
      <c r="B84" s="12">
        <v>100</v>
      </c>
      <c r="C84" s="12" t="s">
        <v>918</v>
      </c>
      <c r="D84" s="12">
        <v>70076</v>
      </c>
      <c r="E84" s="12">
        <v>70076</v>
      </c>
      <c r="F84" s="89">
        <v>300000</v>
      </c>
      <c r="G84" s="12">
        <v>0</v>
      </c>
      <c r="H84" s="12" t="s">
        <v>922</v>
      </c>
      <c r="I84" s="12"/>
      <c r="J84" s="12"/>
      <c r="K84" s="12" t="s">
        <v>784</v>
      </c>
      <c r="L84" s="12" t="s">
        <v>784</v>
      </c>
      <c r="M84" s="12" t="s">
        <v>912</v>
      </c>
      <c r="N84" s="12"/>
      <c r="O84" s="12"/>
      <c r="P84" s="12" t="s">
        <v>230</v>
      </c>
      <c r="Q84" s="12" t="s">
        <v>920</v>
      </c>
      <c r="R84" s="12">
        <v>10078139</v>
      </c>
      <c r="S84" s="12" t="s">
        <v>429</v>
      </c>
      <c r="T84" s="12"/>
      <c r="U84" s="12"/>
      <c r="V84" s="92">
        <v>45292</v>
      </c>
      <c r="W84" s="12"/>
      <c r="X84" s="12"/>
      <c r="Y84" s="12"/>
      <c r="Z84" s="12" t="s">
        <v>913</v>
      </c>
      <c r="AA84" s="12" t="s">
        <v>210</v>
      </c>
      <c r="AB84" s="102">
        <v>10136422</v>
      </c>
      <c r="AC84" s="12" t="s">
        <v>890</v>
      </c>
      <c r="AD84" s="12">
        <v>750000</v>
      </c>
      <c r="AE84" s="12">
        <v>0</v>
      </c>
      <c r="AF84" s="12">
        <v>0</v>
      </c>
      <c r="AG84" s="12">
        <v>0</v>
      </c>
      <c r="AH84" s="12">
        <v>0</v>
      </c>
      <c r="AI84" s="12">
        <v>750000</v>
      </c>
      <c r="AJ84" s="12" t="s">
        <v>928</v>
      </c>
      <c r="AK84" s="12">
        <v>13.12</v>
      </c>
      <c r="AL84" s="31">
        <v>0.1</v>
      </c>
      <c r="AM84" s="12">
        <v>0</v>
      </c>
      <c r="AN84" s="32">
        <f t="shared" si="16"/>
        <v>75000</v>
      </c>
      <c r="AO84" s="31">
        <v>0.1</v>
      </c>
      <c r="AP84" s="32">
        <f t="shared" si="17"/>
        <v>0</v>
      </c>
      <c r="AQ84" s="31">
        <v>1.5699999999999999E-2</v>
      </c>
      <c r="AR84" s="32">
        <f t="shared" si="13"/>
        <v>11774.999999999998</v>
      </c>
      <c r="AS84" s="31">
        <f t="shared" si="14"/>
        <v>8.4300000000000014E-2</v>
      </c>
      <c r="AT84" s="89">
        <f t="shared" si="15"/>
        <v>63225.000000000007</v>
      </c>
      <c r="AU84" s="12">
        <v>0</v>
      </c>
      <c r="AV84" s="12" t="s">
        <v>213</v>
      </c>
      <c r="AW84" s="12" t="s">
        <v>213</v>
      </c>
      <c r="AX84" s="12">
        <v>0</v>
      </c>
      <c r="AY84" s="12" t="s">
        <v>214</v>
      </c>
      <c r="AZ84" s="12" t="s">
        <v>891</v>
      </c>
      <c r="BA84" s="12" t="s">
        <v>649</v>
      </c>
      <c r="BB84" s="12">
        <v>66170</v>
      </c>
      <c r="BC84" s="12"/>
      <c r="BD84" s="12"/>
      <c r="BE84" s="12">
        <v>0</v>
      </c>
      <c r="BF84" s="12"/>
      <c r="BG84" s="34" t="s">
        <v>1121</v>
      </c>
      <c r="BH84" s="12"/>
      <c r="BI84" s="12"/>
      <c r="BJ84" s="12" t="s">
        <v>891</v>
      </c>
      <c r="BK84" s="12" t="s">
        <v>649</v>
      </c>
      <c r="BL84" s="12" t="s">
        <v>235</v>
      </c>
      <c r="BM84" s="12">
        <v>12</v>
      </c>
      <c r="BN84" s="35">
        <v>45255</v>
      </c>
      <c r="BO84" s="35">
        <v>45620</v>
      </c>
      <c r="BP84" s="35">
        <v>45292</v>
      </c>
      <c r="BQ84" s="35">
        <v>45316</v>
      </c>
      <c r="BR84" s="12" t="s">
        <v>913</v>
      </c>
      <c r="BS84" s="12" t="s">
        <v>217</v>
      </c>
      <c r="BT84" s="12">
        <v>1088269531</v>
      </c>
      <c r="BU84" s="12" t="s">
        <v>892</v>
      </c>
      <c r="BV84" s="12">
        <v>66170</v>
      </c>
      <c r="BW84" s="12" t="s">
        <v>891</v>
      </c>
      <c r="BX84" s="12" t="s">
        <v>649</v>
      </c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 t="s">
        <v>221</v>
      </c>
      <c r="DI84" s="12">
        <v>4512655</v>
      </c>
      <c r="DJ84" s="12" t="s">
        <v>222</v>
      </c>
      <c r="DK84" s="12" t="s">
        <v>893</v>
      </c>
      <c r="DL84" s="36">
        <v>1</v>
      </c>
      <c r="DM84" s="12" t="s">
        <v>1114</v>
      </c>
      <c r="DN84" s="12"/>
      <c r="DO84" s="12" t="s">
        <v>900</v>
      </c>
      <c r="DP84" s="12"/>
      <c r="DQ84" s="34" t="s">
        <v>899</v>
      </c>
      <c r="DR84" s="12" t="s">
        <v>664</v>
      </c>
      <c r="DS84" s="12" t="s">
        <v>215</v>
      </c>
      <c r="DT84" s="12">
        <v>66001</v>
      </c>
      <c r="DU84" s="12" t="s">
        <v>893</v>
      </c>
      <c r="DV84" s="12">
        <v>4512655</v>
      </c>
      <c r="DW84" s="12" t="s">
        <v>225</v>
      </c>
      <c r="DX84" s="12" t="s">
        <v>226</v>
      </c>
      <c r="DY84" s="12" t="s">
        <v>227</v>
      </c>
      <c r="DZ84" s="37">
        <v>85300000928</v>
      </c>
      <c r="EA84" s="12">
        <v>5</v>
      </c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 t="s">
        <v>269</v>
      </c>
      <c r="IU84" s="12" t="s">
        <v>931</v>
      </c>
      <c r="IV84" s="13">
        <v>0</v>
      </c>
    </row>
    <row r="85" spans="1:491" s="13" customFormat="1" ht="20.45" customHeight="1" x14ac:dyDescent="0.25">
      <c r="A85" s="12">
        <v>70059</v>
      </c>
      <c r="B85" s="12">
        <v>77</v>
      </c>
      <c r="C85" s="12" t="s">
        <v>918</v>
      </c>
      <c r="D85" s="12">
        <v>70059</v>
      </c>
      <c r="E85" s="12">
        <v>70059</v>
      </c>
      <c r="F85" s="89">
        <v>350000</v>
      </c>
      <c r="G85" s="12">
        <v>0</v>
      </c>
      <c r="H85" s="12" t="s">
        <v>922</v>
      </c>
      <c r="I85" s="12"/>
      <c r="J85" s="12"/>
      <c r="K85" s="12" t="s">
        <v>784</v>
      </c>
      <c r="L85" s="12" t="s">
        <v>784</v>
      </c>
      <c r="M85" s="12" t="s">
        <v>784</v>
      </c>
      <c r="N85" s="12"/>
      <c r="O85" s="12"/>
      <c r="P85" s="12" t="s">
        <v>213</v>
      </c>
      <c r="Q85" s="12" t="s">
        <v>920</v>
      </c>
      <c r="R85" s="12">
        <v>10078117</v>
      </c>
      <c r="S85" s="12" t="s">
        <v>208</v>
      </c>
      <c r="T85" s="12"/>
      <c r="U85" s="12"/>
      <c r="V85" s="92">
        <v>45292</v>
      </c>
      <c r="W85" s="12"/>
      <c r="X85" s="12"/>
      <c r="Y85" s="12"/>
      <c r="Z85" s="12" t="s">
        <v>913</v>
      </c>
      <c r="AA85" s="12" t="s">
        <v>210</v>
      </c>
      <c r="AB85" s="12">
        <v>1053341164</v>
      </c>
      <c r="AC85" s="12" t="s">
        <v>884</v>
      </c>
      <c r="AD85" s="12">
        <v>1350000</v>
      </c>
      <c r="AE85" s="12">
        <v>0</v>
      </c>
      <c r="AF85" s="12">
        <v>0</v>
      </c>
      <c r="AG85" s="12">
        <v>0</v>
      </c>
      <c r="AH85" s="12">
        <v>0</v>
      </c>
      <c r="AI85" s="12">
        <v>1350000</v>
      </c>
      <c r="AJ85" s="12" t="s">
        <v>212</v>
      </c>
      <c r="AK85" s="12">
        <v>13.12</v>
      </c>
      <c r="AL85" s="31">
        <v>0.1</v>
      </c>
      <c r="AM85" s="12">
        <v>0</v>
      </c>
      <c r="AN85" s="32">
        <f t="shared" si="16"/>
        <v>135000</v>
      </c>
      <c r="AO85" s="31">
        <v>0.1</v>
      </c>
      <c r="AP85" s="32">
        <f t="shared" si="17"/>
        <v>0</v>
      </c>
      <c r="AQ85" s="31">
        <v>1.5699999999999999E-2</v>
      </c>
      <c r="AR85" s="32">
        <f t="shared" si="13"/>
        <v>21195</v>
      </c>
      <c r="AS85" s="31">
        <f t="shared" si="14"/>
        <v>8.4300000000000014E-2</v>
      </c>
      <c r="AT85" s="89">
        <f t="shared" si="15"/>
        <v>113805.00000000001</v>
      </c>
      <c r="AU85" s="12">
        <v>0</v>
      </c>
      <c r="AV85" s="12" t="s">
        <v>213</v>
      </c>
      <c r="AW85" s="12" t="s">
        <v>213</v>
      </c>
      <c r="AX85" s="12">
        <v>0</v>
      </c>
      <c r="AY85" s="12" t="s">
        <v>214</v>
      </c>
      <c r="AZ85" s="12" t="s">
        <v>656</v>
      </c>
      <c r="BA85" s="12" t="s">
        <v>215</v>
      </c>
      <c r="BB85" s="12">
        <v>66001</v>
      </c>
      <c r="BC85" s="12" t="s">
        <v>647</v>
      </c>
      <c r="BD85" s="12"/>
      <c r="BE85" s="12"/>
      <c r="BF85" s="12"/>
      <c r="BG85" s="12"/>
      <c r="BH85" s="12"/>
      <c r="BI85" s="12"/>
      <c r="BJ85" s="12" t="s">
        <v>656</v>
      </c>
      <c r="BK85" s="12" t="s">
        <v>647</v>
      </c>
      <c r="BL85" s="12" t="s">
        <v>235</v>
      </c>
      <c r="BM85" s="12">
        <v>12</v>
      </c>
      <c r="BN85" s="35">
        <v>45231</v>
      </c>
      <c r="BO85" s="35">
        <v>45596</v>
      </c>
      <c r="BP85" s="35">
        <v>45292</v>
      </c>
      <c r="BQ85" s="35">
        <v>45292</v>
      </c>
      <c r="BR85" s="12" t="s">
        <v>913</v>
      </c>
      <c r="BS85" s="12" t="s">
        <v>217</v>
      </c>
      <c r="BT85" s="12">
        <v>1016049490</v>
      </c>
      <c r="BU85" s="12" t="s">
        <v>889</v>
      </c>
      <c r="BV85" s="12">
        <v>66001</v>
      </c>
      <c r="BW85" s="12" t="s">
        <v>656</v>
      </c>
      <c r="BX85" s="12" t="s">
        <v>215</v>
      </c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 t="s">
        <v>209</v>
      </c>
      <c r="DI85" s="12">
        <v>16219286</v>
      </c>
      <c r="DJ85" s="12" t="s">
        <v>222</v>
      </c>
      <c r="DK85" s="12" t="s">
        <v>695</v>
      </c>
      <c r="DL85" s="36">
        <v>1</v>
      </c>
      <c r="DM85" s="12" t="s">
        <v>1114</v>
      </c>
      <c r="DN85" s="12"/>
      <c r="DO85" s="12" t="s">
        <v>697</v>
      </c>
      <c r="DP85" s="12"/>
      <c r="DQ85" s="34" t="s">
        <v>698</v>
      </c>
      <c r="DR85" s="12" t="s">
        <v>291</v>
      </c>
      <c r="DS85" s="12" t="s">
        <v>996</v>
      </c>
      <c r="DT85" s="12">
        <v>66001</v>
      </c>
      <c r="DU85" s="12" t="s">
        <v>696</v>
      </c>
      <c r="DV85" s="12">
        <v>16219286</v>
      </c>
      <c r="DW85" s="12" t="s">
        <v>225</v>
      </c>
      <c r="DX85" s="12" t="s">
        <v>226</v>
      </c>
      <c r="DY85" s="12" t="s">
        <v>227</v>
      </c>
      <c r="DZ85" s="37">
        <v>72828090942</v>
      </c>
      <c r="EA85" s="12">
        <v>25</v>
      </c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 t="s">
        <v>657</v>
      </c>
      <c r="IT85" s="12" t="s">
        <v>269</v>
      </c>
      <c r="IU85" s="12" t="s">
        <v>952</v>
      </c>
      <c r="IV85" s="88">
        <v>350000</v>
      </c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  <c r="JY85" s="12"/>
      <c r="JZ85" s="12"/>
      <c r="KA85" s="12"/>
      <c r="KB85" s="12"/>
      <c r="KC85" s="12"/>
      <c r="KD85" s="12"/>
      <c r="KE85" s="12"/>
      <c r="KF85" s="12"/>
      <c r="KG85" s="12"/>
      <c r="KH85" s="12"/>
      <c r="KI85" s="12"/>
      <c r="KJ85" s="12"/>
      <c r="KK85" s="12"/>
      <c r="KL85" s="12"/>
      <c r="KM85" s="12"/>
      <c r="KN85" s="12"/>
      <c r="KO85" s="12"/>
      <c r="KP85" s="12"/>
      <c r="KQ85" s="12"/>
      <c r="KR85" s="12"/>
      <c r="KS85" s="12"/>
      <c r="KT85" s="12"/>
      <c r="KU85" s="12"/>
      <c r="KV85" s="12"/>
      <c r="KW85" s="12"/>
      <c r="KX85" s="12"/>
      <c r="KY85" s="12"/>
      <c r="KZ85" s="12"/>
      <c r="LA85" s="12"/>
      <c r="LB85" s="12"/>
      <c r="LC85" s="12"/>
      <c r="LD85" s="12"/>
      <c r="LE85" s="12"/>
      <c r="LF85" s="12"/>
      <c r="LG85" s="12"/>
      <c r="LH85" s="12"/>
      <c r="LI85" s="12"/>
      <c r="LJ85" s="12"/>
      <c r="LK85" s="12"/>
      <c r="LL85" s="12"/>
      <c r="LM85" s="12"/>
      <c r="LN85" s="12"/>
      <c r="LO85" s="12"/>
      <c r="LP85" s="12"/>
      <c r="LQ85" s="12"/>
      <c r="LR85" s="12"/>
      <c r="LS85" s="12"/>
      <c r="LT85" s="12"/>
      <c r="LU85" s="12"/>
      <c r="LV85" s="12"/>
      <c r="LW85" s="12"/>
      <c r="LX85" s="12"/>
      <c r="LY85" s="12"/>
      <c r="LZ85" s="12"/>
      <c r="MA85" s="12"/>
      <c r="MB85" s="12"/>
      <c r="MC85" s="12"/>
      <c r="MD85" s="12"/>
      <c r="ME85" s="12"/>
      <c r="MF85" s="12"/>
      <c r="MG85" s="12"/>
      <c r="MH85" s="12"/>
      <c r="MI85" s="12"/>
      <c r="MJ85" s="12"/>
      <c r="MK85" s="12"/>
      <c r="ML85" s="12"/>
      <c r="MM85" s="12"/>
      <c r="MN85" s="12"/>
      <c r="MO85" s="12"/>
      <c r="MP85" s="12"/>
      <c r="MQ85" s="12"/>
      <c r="MR85" s="12"/>
      <c r="MS85" s="12"/>
      <c r="MT85" s="12"/>
      <c r="MU85" s="12"/>
      <c r="MV85" s="12"/>
      <c r="MW85" s="12"/>
      <c r="MX85" s="12"/>
      <c r="MY85" s="12"/>
      <c r="MZ85" s="12"/>
      <c r="NA85" s="12"/>
      <c r="NB85" s="12"/>
      <c r="NC85" s="12"/>
      <c r="ND85" s="12"/>
      <c r="NE85" s="12"/>
      <c r="NF85" s="12"/>
      <c r="NG85" s="12"/>
      <c r="NH85" s="12"/>
      <c r="NI85" s="12"/>
      <c r="NJ85" s="12"/>
      <c r="NK85" s="12"/>
      <c r="NL85" s="12"/>
      <c r="NM85" s="12"/>
      <c r="NN85" s="12"/>
      <c r="NO85" s="12"/>
      <c r="NP85" s="12"/>
      <c r="NQ85" s="12"/>
      <c r="NR85" s="12"/>
      <c r="NS85" s="12"/>
      <c r="NT85" s="12"/>
      <c r="NU85" s="12"/>
      <c r="NV85" s="12"/>
      <c r="NW85" s="12"/>
      <c r="NX85" s="12"/>
      <c r="NY85" s="12"/>
      <c r="NZ85" s="12"/>
      <c r="OA85" s="12"/>
      <c r="OB85" s="12"/>
      <c r="OC85" s="12"/>
      <c r="OD85" s="12"/>
      <c r="OE85" s="12"/>
      <c r="OF85" s="12"/>
      <c r="OG85" s="12"/>
      <c r="OH85" s="12"/>
      <c r="OI85" s="12"/>
      <c r="OJ85" s="12"/>
      <c r="OK85" s="12"/>
      <c r="OL85" s="12"/>
      <c r="OM85" s="12"/>
      <c r="ON85" s="12"/>
      <c r="OO85" s="12"/>
      <c r="OP85" s="12"/>
      <c r="OQ85" s="12"/>
      <c r="OR85" s="12"/>
      <c r="OS85" s="12"/>
      <c r="OT85" s="12"/>
      <c r="OU85" s="12"/>
      <c r="OV85" s="12"/>
      <c r="OW85" s="12"/>
      <c r="OX85" s="12"/>
      <c r="OY85" s="12"/>
      <c r="OZ85" s="12"/>
      <c r="PA85" s="12"/>
      <c r="PB85" s="12"/>
      <c r="PC85" s="12"/>
      <c r="PD85" s="12"/>
      <c r="PE85" s="12"/>
      <c r="PF85" s="12"/>
      <c r="PG85" s="12"/>
      <c r="PH85" s="12"/>
      <c r="PI85" s="12"/>
      <c r="PJ85" s="12"/>
      <c r="PK85" s="12"/>
      <c r="PL85" s="12"/>
      <c r="PM85" s="12"/>
      <c r="PN85" s="12"/>
      <c r="PO85" s="12"/>
      <c r="PP85" s="12"/>
      <c r="PQ85" s="12"/>
      <c r="PR85" s="12"/>
      <c r="PS85" s="12"/>
      <c r="PT85" s="12"/>
      <c r="PU85" s="12"/>
      <c r="PV85" s="12"/>
      <c r="PW85" s="12"/>
      <c r="PX85" s="12"/>
      <c r="PY85" s="12"/>
      <c r="PZ85" s="12"/>
      <c r="QA85" s="12"/>
      <c r="QB85" s="12"/>
      <c r="QC85" s="12"/>
      <c r="QD85" s="12"/>
      <c r="QE85" s="12"/>
      <c r="QF85" s="12"/>
      <c r="QG85" s="12"/>
      <c r="QH85" s="12"/>
      <c r="QI85" s="12"/>
      <c r="QJ85" s="12"/>
      <c r="QK85" s="12"/>
      <c r="QL85" s="12"/>
      <c r="QM85" s="12"/>
      <c r="QN85" s="12"/>
      <c r="QO85" s="12"/>
      <c r="QP85" s="12"/>
      <c r="QQ85" s="12"/>
      <c r="QR85" s="12"/>
      <c r="QS85" s="12"/>
      <c r="QT85" s="12"/>
      <c r="QU85" s="12"/>
      <c r="QV85" s="12"/>
      <c r="QW85" s="12"/>
      <c r="QX85" s="12"/>
      <c r="QY85" s="12"/>
      <c r="QZ85" s="12"/>
      <c r="RA85" s="12"/>
      <c r="RB85" s="12"/>
      <c r="RC85" s="12"/>
      <c r="RD85" s="12"/>
      <c r="RE85" s="12"/>
      <c r="RF85" s="12"/>
      <c r="RG85" s="12"/>
      <c r="RH85" s="12"/>
      <c r="RI85" s="12"/>
      <c r="RJ85" s="12"/>
      <c r="RK85" s="12"/>
      <c r="RL85" s="12"/>
      <c r="RM85" s="12"/>
      <c r="RN85" s="12"/>
      <c r="RO85" s="12"/>
      <c r="RP85" s="12"/>
      <c r="RQ85" s="12"/>
      <c r="RR85" s="12"/>
      <c r="RS85" s="12"/>
      <c r="RT85" s="12"/>
      <c r="RU85" s="12"/>
      <c r="RV85" s="12"/>
      <c r="RW85" s="12"/>
    </row>
    <row r="86" spans="1:491" s="13" customFormat="1" x14ac:dyDescent="0.25">
      <c r="A86" s="12">
        <v>70071</v>
      </c>
      <c r="B86" s="12">
        <v>94</v>
      </c>
      <c r="C86" s="12" t="s">
        <v>918</v>
      </c>
      <c r="D86" s="12">
        <v>70071</v>
      </c>
      <c r="E86" s="12">
        <v>70071</v>
      </c>
      <c r="F86" s="89">
        <v>300000</v>
      </c>
      <c r="G86" s="12">
        <v>0</v>
      </c>
      <c r="H86" s="12" t="s">
        <v>922</v>
      </c>
      <c r="I86" s="12"/>
      <c r="J86" s="12"/>
      <c r="K86" s="12" t="s">
        <v>784</v>
      </c>
      <c r="L86" s="12" t="s">
        <v>784</v>
      </c>
      <c r="M86" s="12" t="s">
        <v>784</v>
      </c>
      <c r="N86" s="12"/>
      <c r="O86" s="12"/>
      <c r="P86" s="12" t="s">
        <v>213</v>
      </c>
      <c r="Q86" s="12" t="s">
        <v>920</v>
      </c>
      <c r="R86" s="103">
        <v>10078134</v>
      </c>
      <c r="S86" s="12" t="s">
        <v>429</v>
      </c>
      <c r="T86" s="12"/>
      <c r="U86" s="12"/>
      <c r="V86" s="92">
        <v>45292</v>
      </c>
      <c r="W86" s="12"/>
      <c r="X86" s="12"/>
      <c r="Y86" s="12"/>
      <c r="Z86" s="12" t="s">
        <v>913</v>
      </c>
      <c r="AA86" s="12" t="s">
        <v>210</v>
      </c>
      <c r="AB86" s="12">
        <v>1088270870</v>
      </c>
      <c r="AC86" s="12" t="s">
        <v>845</v>
      </c>
      <c r="AD86" s="12">
        <v>850000</v>
      </c>
      <c r="AE86" s="12">
        <v>0</v>
      </c>
      <c r="AF86" s="12"/>
      <c r="AG86" s="12">
        <v>0</v>
      </c>
      <c r="AH86" s="12">
        <v>0</v>
      </c>
      <c r="AI86" s="12">
        <v>850000</v>
      </c>
      <c r="AJ86" s="12" t="s">
        <v>928</v>
      </c>
      <c r="AK86" s="12">
        <v>13.12</v>
      </c>
      <c r="AL86" s="31">
        <v>0.1</v>
      </c>
      <c r="AM86" s="12">
        <v>0</v>
      </c>
      <c r="AN86" s="32">
        <f t="shared" si="16"/>
        <v>85000</v>
      </c>
      <c r="AO86" s="31">
        <v>0.1</v>
      </c>
      <c r="AP86" s="32">
        <f t="shared" si="17"/>
        <v>0</v>
      </c>
      <c r="AQ86" s="31">
        <v>1.5699999999999999E-2</v>
      </c>
      <c r="AR86" s="32">
        <f t="shared" si="13"/>
        <v>13344.999999999998</v>
      </c>
      <c r="AS86" s="31">
        <f t="shared" si="14"/>
        <v>8.4300000000000014E-2</v>
      </c>
      <c r="AT86" s="89">
        <f t="shared" si="15"/>
        <v>71655.000000000015</v>
      </c>
      <c r="AU86" s="12">
        <v>0</v>
      </c>
      <c r="AV86" s="12" t="s">
        <v>213</v>
      </c>
      <c r="AW86" s="12" t="s">
        <v>213</v>
      </c>
      <c r="AX86" s="12">
        <v>0</v>
      </c>
      <c r="AY86" s="12" t="s">
        <v>214</v>
      </c>
      <c r="AZ86" s="12" t="s">
        <v>846</v>
      </c>
      <c r="BA86" s="12" t="s">
        <v>215</v>
      </c>
      <c r="BB86" s="12">
        <v>66001</v>
      </c>
      <c r="BC86" s="12"/>
      <c r="BD86" s="12"/>
      <c r="BE86" s="12">
        <v>0</v>
      </c>
      <c r="BF86" s="12"/>
      <c r="BG86" s="34" t="s">
        <v>847</v>
      </c>
      <c r="BH86" s="12"/>
      <c r="BI86" s="12">
        <v>3007354023</v>
      </c>
      <c r="BJ86" s="12" t="s">
        <v>846</v>
      </c>
      <c r="BK86" s="12" t="s">
        <v>215</v>
      </c>
      <c r="BL86" s="12" t="s">
        <v>235</v>
      </c>
      <c r="BM86" s="12">
        <v>12</v>
      </c>
      <c r="BN86" s="35">
        <v>45153</v>
      </c>
      <c r="BO86" s="35">
        <v>45518</v>
      </c>
      <c r="BP86" s="35">
        <v>45292</v>
      </c>
      <c r="BQ86" s="35">
        <v>45306</v>
      </c>
      <c r="BR86" s="12" t="s">
        <v>913</v>
      </c>
      <c r="BS86" s="12" t="s">
        <v>217</v>
      </c>
      <c r="BT86" s="12">
        <v>18610092</v>
      </c>
      <c r="BU86" s="12" t="s">
        <v>848</v>
      </c>
      <c r="BV86" s="12">
        <v>66001</v>
      </c>
      <c r="BW86" s="12" t="s">
        <v>846</v>
      </c>
      <c r="BX86" s="12" t="s">
        <v>215</v>
      </c>
      <c r="BY86" s="12">
        <v>3216372921</v>
      </c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 t="s">
        <v>221</v>
      </c>
      <c r="DI86" s="12">
        <v>10061397</v>
      </c>
      <c r="DJ86" s="12" t="s">
        <v>222</v>
      </c>
      <c r="DK86" s="12" t="s">
        <v>943</v>
      </c>
      <c r="DL86" s="36">
        <v>1</v>
      </c>
      <c r="DM86" s="12" t="s">
        <v>1020</v>
      </c>
      <c r="DN86" s="12"/>
      <c r="DO86" s="98">
        <v>113215251190</v>
      </c>
      <c r="DP86" s="12"/>
      <c r="DQ86" s="12"/>
      <c r="DR86" s="12" t="s">
        <v>664</v>
      </c>
      <c r="DS86" s="12" t="s">
        <v>215</v>
      </c>
      <c r="DT86" s="12">
        <v>66001</v>
      </c>
      <c r="DU86" s="12" t="s">
        <v>307</v>
      </c>
      <c r="DV86" s="12">
        <v>10061397</v>
      </c>
      <c r="DW86" s="12" t="s">
        <v>225</v>
      </c>
      <c r="DX86" s="12" t="s">
        <v>827</v>
      </c>
      <c r="DY86" s="37" t="s">
        <v>227</v>
      </c>
      <c r="DZ86" s="93">
        <v>116030317440</v>
      </c>
      <c r="EA86" s="12">
        <v>5</v>
      </c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 t="s">
        <v>849</v>
      </c>
      <c r="IT86" s="12" t="s">
        <v>269</v>
      </c>
      <c r="IU86" s="12" t="s">
        <v>936</v>
      </c>
      <c r="IV86" s="13">
        <v>300000</v>
      </c>
    </row>
    <row r="87" spans="1:491" s="13" customFormat="1" x14ac:dyDescent="0.25">
      <c r="A87" s="12">
        <v>70072</v>
      </c>
      <c r="B87" s="12">
        <v>95</v>
      </c>
      <c r="C87" s="12" t="s">
        <v>918</v>
      </c>
      <c r="D87" s="12">
        <v>70072</v>
      </c>
      <c r="E87" s="12">
        <v>70072</v>
      </c>
      <c r="F87" s="89">
        <v>200000</v>
      </c>
      <c r="G87" s="12">
        <v>0</v>
      </c>
      <c r="H87" s="12" t="s">
        <v>922</v>
      </c>
      <c r="I87" s="12"/>
      <c r="J87" s="12"/>
      <c r="K87" s="12" t="s">
        <v>784</v>
      </c>
      <c r="L87" s="12" t="s">
        <v>784</v>
      </c>
      <c r="M87" s="12" t="s">
        <v>784</v>
      </c>
      <c r="N87" s="12"/>
      <c r="O87" s="12"/>
      <c r="P87" s="12" t="s">
        <v>230</v>
      </c>
      <c r="Q87" s="12" t="s">
        <v>920</v>
      </c>
      <c r="R87" s="12">
        <v>10078135</v>
      </c>
      <c r="S87" s="12" t="s">
        <v>208</v>
      </c>
      <c r="T87" s="12"/>
      <c r="U87" s="12"/>
      <c r="V87" s="92">
        <v>45292</v>
      </c>
      <c r="W87" s="12"/>
      <c r="X87" s="12"/>
      <c r="Y87" s="12"/>
      <c r="Z87" s="12" t="s">
        <v>913</v>
      </c>
      <c r="AA87" s="12" t="s">
        <v>210</v>
      </c>
      <c r="AB87" s="12">
        <v>57428630</v>
      </c>
      <c r="AC87" s="12" t="s">
        <v>858</v>
      </c>
      <c r="AD87" s="12">
        <v>1015300</v>
      </c>
      <c r="AE87" s="12">
        <v>0</v>
      </c>
      <c r="AF87" s="12">
        <v>242000</v>
      </c>
      <c r="AG87" s="12">
        <v>0</v>
      </c>
      <c r="AH87" s="12">
        <v>0</v>
      </c>
      <c r="AI87" s="12">
        <v>1015300</v>
      </c>
      <c r="AJ87" s="12" t="s">
        <v>212</v>
      </c>
      <c r="AK87" s="12">
        <v>13.12</v>
      </c>
      <c r="AL87" s="31">
        <v>0.1</v>
      </c>
      <c r="AM87" s="12"/>
      <c r="AN87" s="32">
        <f t="shared" si="16"/>
        <v>101530</v>
      </c>
      <c r="AO87" s="31">
        <v>0.1</v>
      </c>
      <c r="AP87" s="32">
        <f t="shared" si="17"/>
        <v>24200</v>
      </c>
      <c r="AQ87" s="31">
        <v>1.5699999999999999E-2</v>
      </c>
      <c r="AR87" s="32">
        <f t="shared" si="13"/>
        <v>15940.21</v>
      </c>
      <c r="AS87" s="31">
        <f t="shared" si="14"/>
        <v>8.4300000000000014E-2</v>
      </c>
      <c r="AT87" s="89">
        <f t="shared" si="15"/>
        <v>85589.790000000008</v>
      </c>
      <c r="AU87" s="12">
        <v>0</v>
      </c>
      <c r="AV87" s="12" t="s">
        <v>213</v>
      </c>
      <c r="AW87" s="12" t="s">
        <v>213</v>
      </c>
      <c r="AX87" s="12">
        <v>0</v>
      </c>
      <c r="AY87" s="12" t="s">
        <v>214</v>
      </c>
      <c r="AZ87" s="12" t="s">
        <v>859</v>
      </c>
      <c r="BA87" s="12" t="s">
        <v>215</v>
      </c>
      <c r="BB87" s="12">
        <v>66001</v>
      </c>
      <c r="BC87" s="12"/>
      <c r="BD87" s="12"/>
      <c r="BE87" s="12">
        <v>0</v>
      </c>
      <c r="BF87" s="12"/>
      <c r="BH87" s="12"/>
      <c r="BJ87" s="12" t="s">
        <v>859</v>
      </c>
      <c r="BK87" s="12" t="s">
        <v>215</v>
      </c>
      <c r="BL87" s="12" t="s">
        <v>235</v>
      </c>
      <c r="BM87" s="12" t="s">
        <v>218</v>
      </c>
      <c r="BN87" s="35">
        <v>44270</v>
      </c>
      <c r="BO87" s="35">
        <v>45365</v>
      </c>
      <c r="BP87" s="35">
        <v>45292</v>
      </c>
      <c r="BQ87" s="35">
        <v>45306</v>
      </c>
      <c r="BR87" s="12" t="s">
        <v>209</v>
      </c>
      <c r="BS87" s="12" t="s">
        <v>217</v>
      </c>
      <c r="BT87" s="12">
        <v>42111394</v>
      </c>
      <c r="BU87" s="12" t="s">
        <v>860</v>
      </c>
      <c r="BV87" s="12">
        <v>66001</v>
      </c>
      <c r="BW87" s="12" t="s">
        <v>859</v>
      </c>
      <c r="BX87" s="12" t="s">
        <v>215</v>
      </c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 t="s">
        <v>221</v>
      </c>
      <c r="DI87" s="12">
        <v>10071677</v>
      </c>
      <c r="DJ87" s="12" t="s">
        <v>222</v>
      </c>
      <c r="DK87" s="12" t="s">
        <v>861</v>
      </c>
      <c r="DL87" s="36">
        <v>1</v>
      </c>
      <c r="DM87" s="12" t="s">
        <v>1114</v>
      </c>
      <c r="DN87" s="12"/>
      <c r="DO87" s="12">
        <v>3104222995</v>
      </c>
      <c r="DP87" s="12"/>
      <c r="DQ87" s="34" t="s">
        <v>862</v>
      </c>
      <c r="DR87" s="12" t="s">
        <v>664</v>
      </c>
      <c r="DS87" s="12" t="s">
        <v>215</v>
      </c>
      <c r="DT87" s="12">
        <v>66001</v>
      </c>
      <c r="DU87" s="12" t="s">
        <v>863</v>
      </c>
      <c r="DV87" s="12">
        <v>42061544</v>
      </c>
      <c r="DW87" s="12" t="s">
        <v>225</v>
      </c>
      <c r="DX87" s="12" t="s">
        <v>226</v>
      </c>
      <c r="DY87" s="12" t="s">
        <v>227</v>
      </c>
      <c r="DZ87" s="37">
        <v>70871605902</v>
      </c>
      <c r="EA87" s="12">
        <v>10</v>
      </c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 t="s">
        <v>864</v>
      </c>
      <c r="GX87" s="12" t="s">
        <v>865</v>
      </c>
      <c r="GY87" s="12" t="s">
        <v>867</v>
      </c>
      <c r="GZ87" s="12" t="s">
        <v>866</v>
      </c>
      <c r="HA87" s="12">
        <v>3212826</v>
      </c>
      <c r="HB87" s="12">
        <v>3175167207</v>
      </c>
      <c r="HC87" s="34" t="s">
        <v>868</v>
      </c>
      <c r="HD87" s="12" t="s">
        <v>865</v>
      </c>
      <c r="HE87" s="12"/>
      <c r="HF87" s="12"/>
      <c r="HG87" s="12" t="s">
        <v>248</v>
      </c>
      <c r="HH87" s="12" t="s">
        <v>227</v>
      </c>
      <c r="HI87" s="12">
        <v>5782007760</v>
      </c>
      <c r="HJ87" s="12"/>
      <c r="HK87" s="12"/>
      <c r="HL87" s="12"/>
      <c r="HM87" s="12"/>
      <c r="IS87" s="13" t="s">
        <v>359</v>
      </c>
      <c r="IT87" s="13" t="s">
        <v>269</v>
      </c>
      <c r="IU87" s="13" t="s">
        <v>966</v>
      </c>
      <c r="IV87" s="13">
        <v>0</v>
      </c>
    </row>
    <row r="88" spans="1:491" s="13" customFormat="1" ht="45.6" customHeight="1" x14ac:dyDescent="0.25">
      <c r="A88" s="12">
        <v>70075</v>
      </c>
      <c r="B88" s="12">
        <v>99</v>
      </c>
      <c r="C88" s="12" t="s">
        <v>918</v>
      </c>
      <c r="D88" s="12">
        <v>70075</v>
      </c>
      <c r="E88" s="12">
        <v>70075</v>
      </c>
      <c r="F88" s="89">
        <v>0</v>
      </c>
      <c r="G88" s="12">
        <v>0</v>
      </c>
      <c r="H88" s="12" t="s">
        <v>922</v>
      </c>
      <c r="I88" s="12"/>
      <c r="J88" s="12"/>
      <c r="K88" s="12" t="s">
        <v>784</v>
      </c>
      <c r="L88" s="12" t="s">
        <v>784</v>
      </c>
      <c r="M88" s="12" t="s">
        <v>784</v>
      </c>
      <c r="N88" s="12"/>
      <c r="O88" s="12"/>
      <c r="P88" s="12" t="s">
        <v>230</v>
      </c>
      <c r="Q88" s="12" t="s">
        <v>920</v>
      </c>
      <c r="R88" s="12">
        <v>10078138</v>
      </c>
      <c r="S88" s="12" t="s">
        <v>429</v>
      </c>
      <c r="T88" s="12"/>
      <c r="U88" s="12"/>
      <c r="V88" s="92">
        <v>45292</v>
      </c>
      <c r="W88" s="12"/>
      <c r="X88" s="12"/>
      <c r="Y88" s="12"/>
      <c r="Z88" s="12" t="s">
        <v>913</v>
      </c>
      <c r="AA88" s="12" t="s">
        <v>210</v>
      </c>
      <c r="AB88" s="13">
        <v>25175574</v>
      </c>
      <c r="AC88" s="13" t="s">
        <v>1153</v>
      </c>
      <c r="AD88" s="12">
        <v>800000</v>
      </c>
      <c r="AE88" s="12">
        <v>0</v>
      </c>
      <c r="AF88" s="12"/>
      <c r="AG88" s="12">
        <v>0</v>
      </c>
      <c r="AH88" s="12">
        <v>0</v>
      </c>
      <c r="AI88" s="12">
        <v>800000</v>
      </c>
      <c r="AJ88" s="12" t="s">
        <v>928</v>
      </c>
      <c r="AK88" s="12">
        <v>13.12</v>
      </c>
      <c r="AL88" s="31">
        <v>0.1</v>
      </c>
      <c r="AM88" s="12">
        <v>0</v>
      </c>
      <c r="AN88" s="32">
        <f t="shared" si="16"/>
        <v>80000</v>
      </c>
      <c r="AO88" s="31">
        <v>0.1</v>
      </c>
      <c r="AP88" s="32">
        <f t="shared" si="17"/>
        <v>0</v>
      </c>
      <c r="AQ88" s="31">
        <v>1.5699999999999999E-2</v>
      </c>
      <c r="AR88" s="32">
        <f t="shared" si="13"/>
        <v>12559.999999999998</v>
      </c>
      <c r="AS88" s="31">
        <f t="shared" si="14"/>
        <v>8.4300000000000014E-2</v>
      </c>
      <c r="AT88" s="89">
        <f t="shared" si="15"/>
        <v>67440.000000000015</v>
      </c>
      <c r="AU88" s="12">
        <v>0</v>
      </c>
      <c r="AV88" s="12" t="s">
        <v>213</v>
      </c>
      <c r="AW88" s="12" t="s">
        <v>213</v>
      </c>
      <c r="AX88" s="12">
        <v>0</v>
      </c>
      <c r="AY88" s="12" t="s">
        <v>214</v>
      </c>
      <c r="AZ88" s="12" t="s">
        <v>878</v>
      </c>
      <c r="BA88" s="12" t="s">
        <v>879</v>
      </c>
      <c r="BB88" s="12">
        <v>66682</v>
      </c>
      <c r="BC88" s="12"/>
      <c r="BD88" s="12"/>
      <c r="BE88" s="12">
        <v>0</v>
      </c>
      <c r="BF88" s="12"/>
      <c r="BG88" s="34" t="s">
        <v>1118</v>
      </c>
      <c r="BH88" s="12"/>
      <c r="BI88" s="12">
        <v>3216465187</v>
      </c>
      <c r="BJ88" s="12" t="s">
        <v>878</v>
      </c>
      <c r="BK88" s="12" t="s">
        <v>879</v>
      </c>
      <c r="BL88" s="12" t="s">
        <v>235</v>
      </c>
      <c r="BM88" s="12">
        <v>6</v>
      </c>
      <c r="BN88" s="35">
        <v>44960</v>
      </c>
      <c r="BO88" s="35">
        <v>45324</v>
      </c>
      <c r="BP88" s="35">
        <v>45292</v>
      </c>
      <c r="BQ88" s="35">
        <v>45294</v>
      </c>
      <c r="BR88" s="12" t="s">
        <v>913</v>
      </c>
      <c r="BS88" s="12" t="s">
        <v>217</v>
      </c>
      <c r="BT88" s="12">
        <v>18594086</v>
      </c>
      <c r="BU88" s="12" t="s">
        <v>880</v>
      </c>
      <c r="BV88" s="12">
        <v>66682</v>
      </c>
      <c r="BW88" s="12" t="s">
        <v>878</v>
      </c>
      <c r="BX88" s="12" t="s">
        <v>879</v>
      </c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 t="s">
        <v>221</v>
      </c>
      <c r="DI88" s="12">
        <v>41930979</v>
      </c>
      <c r="DJ88" s="12" t="s">
        <v>222</v>
      </c>
      <c r="DK88" s="12" t="s">
        <v>881</v>
      </c>
      <c r="DL88" s="36">
        <v>1</v>
      </c>
      <c r="DM88" s="12" t="s">
        <v>1114</v>
      </c>
      <c r="DN88" s="12"/>
      <c r="DO88" s="12"/>
      <c r="DP88" s="12"/>
      <c r="DQ88" s="12"/>
      <c r="DR88" s="12" t="s">
        <v>664</v>
      </c>
      <c r="DS88" s="12" t="s">
        <v>215</v>
      </c>
      <c r="DT88" s="12">
        <v>66001</v>
      </c>
      <c r="DU88" s="12" t="s">
        <v>881</v>
      </c>
      <c r="DV88" s="12">
        <v>41930979</v>
      </c>
      <c r="DW88" s="12" t="s">
        <v>225</v>
      </c>
      <c r="DX88" s="12" t="s">
        <v>240</v>
      </c>
      <c r="DY88" s="101" t="s">
        <v>227</v>
      </c>
      <c r="DZ88" s="93">
        <v>136070299765</v>
      </c>
      <c r="EA88" s="12">
        <v>15</v>
      </c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88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88" t="s">
        <v>944</v>
      </c>
      <c r="IV88" s="13">
        <v>0</v>
      </c>
    </row>
    <row r="89" spans="1:491" s="13" customFormat="1" x14ac:dyDescent="0.25">
      <c r="A89" s="12">
        <v>70077</v>
      </c>
      <c r="B89" s="12">
        <v>101</v>
      </c>
      <c r="C89" s="12" t="s">
        <v>918</v>
      </c>
      <c r="D89" s="12">
        <v>70077</v>
      </c>
      <c r="E89" s="12">
        <v>70077</v>
      </c>
      <c r="F89" s="89">
        <v>300000</v>
      </c>
      <c r="G89" s="12">
        <v>0</v>
      </c>
      <c r="H89" s="12" t="s">
        <v>922</v>
      </c>
      <c r="I89" s="12"/>
      <c r="J89" s="12"/>
      <c r="K89" s="12" t="s">
        <v>784</v>
      </c>
      <c r="L89" s="12" t="s">
        <v>784</v>
      </c>
      <c r="M89" s="12" t="s">
        <v>784</v>
      </c>
      <c r="N89" s="12"/>
      <c r="O89" s="12"/>
      <c r="P89" s="12" t="s">
        <v>230</v>
      </c>
      <c r="Q89" s="12" t="s">
        <v>920</v>
      </c>
      <c r="R89" s="12">
        <v>10078140</v>
      </c>
      <c r="S89" s="12" t="s">
        <v>208</v>
      </c>
      <c r="T89" s="12"/>
      <c r="U89" s="12"/>
      <c r="V89" s="92">
        <v>45292</v>
      </c>
      <c r="W89" s="12"/>
      <c r="X89" s="12"/>
      <c r="Y89" s="12"/>
      <c r="Z89" s="12" t="s">
        <v>913</v>
      </c>
      <c r="AA89" s="12" t="s">
        <v>210</v>
      </c>
      <c r="AB89" s="99">
        <v>1144069965</v>
      </c>
      <c r="AC89" s="12" t="s">
        <v>894</v>
      </c>
      <c r="AD89" s="12">
        <v>950000</v>
      </c>
      <c r="AE89" s="12">
        <v>0</v>
      </c>
      <c r="AF89" s="12">
        <v>0</v>
      </c>
      <c r="AG89" s="12">
        <v>0</v>
      </c>
      <c r="AH89" s="12">
        <v>0</v>
      </c>
      <c r="AI89" s="12">
        <v>950000</v>
      </c>
      <c r="AJ89" s="12" t="s">
        <v>212</v>
      </c>
      <c r="AK89" s="12">
        <v>13.12</v>
      </c>
      <c r="AL89" s="31">
        <v>0.1</v>
      </c>
      <c r="AM89" s="12">
        <v>0</v>
      </c>
      <c r="AN89" s="32">
        <f t="shared" si="16"/>
        <v>95000</v>
      </c>
      <c r="AO89" s="31">
        <v>0.1</v>
      </c>
      <c r="AP89" s="32">
        <f t="shared" si="17"/>
        <v>0</v>
      </c>
      <c r="AQ89" s="31">
        <v>1.5699999999999999E-2</v>
      </c>
      <c r="AR89" s="32">
        <f t="shared" si="13"/>
        <v>14914.999999999998</v>
      </c>
      <c r="AS89" s="31">
        <f t="shared" si="14"/>
        <v>8.4300000000000014E-2</v>
      </c>
      <c r="AT89" s="89">
        <f t="shared" si="15"/>
        <v>80085.000000000015</v>
      </c>
      <c r="AU89" s="12">
        <v>0</v>
      </c>
      <c r="AV89" s="12" t="s">
        <v>213</v>
      </c>
      <c r="AW89" s="12" t="s">
        <v>213</v>
      </c>
      <c r="AX89" s="12">
        <v>0</v>
      </c>
      <c r="AY89" s="12" t="s">
        <v>214</v>
      </c>
      <c r="AZ89" s="12" t="s">
        <v>895</v>
      </c>
      <c r="BA89" s="12" t="s">
        <v>215</v>
      </c>
      <c r="BB89" s="13">
        <v>66001</v>
      </c>
      <c r="BE89" s="13">
        <v>0</v>
      </c>
      <c r="BG89" s="104" t="s">
        <v>1120</v>
      </c>
      <c r="BJ89" s="13" t="s">
        <v>895</v>
      </c>
      <c r="BK89" s="13" t="s">
        <v>215</v>
      </c>
      <c r="BL89" s="12" t="s">
        <v>235</v>
      </c>
      <c r="BM89" s="12">
        <v>12</v>
      </c>
      <c r="BN89" s="35">
        <v>45261</v>
      </c>
      <c r="BO89" s="35">
        <v>45626</v>
      </c>
      <c r="BP89" s="35">
        <v>45292</v>
      </c>
      <c r="BQ89" s="35">
        <v>45292</v>
      </c>
      <c r="BR89" s="12" t="s">
        <v>913</v>
      </c>
      <c r="BS89" s="12" t="s">
        <v>217</v>
      </c>
      <c r="BT89" s="13">
        <v>66821465</v>
      </c>
      <c r="BU89" s="12" t="s">
        <v>896</v>
      </c>
      <c r="BV89" s="12">
        <v>66001</v>
      </c>
      <c r="BW89" s="12" t="s">
        <v>895</v>
      </c>
      <c r="BX89" s="12" t="s">
        <v>215</v>
      </c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 t="s">
        <v>221</v>
      </c>
      <c r="DI89" s="12">
        <v>42156037</v>
      </c>
      <c r="DJ89" s="12" t="s">
        <v>222</v>
      </c>
      <c r="DK89" s="12" t="s">
        <v>897</v>
      </c>
      <c r="DL89" s="36">
        <v>1</v>
      </c>
      <c r="DM89" s="12" t="s">
        <v>1101</v>
      </c>
      <c r="DN89" s="12"/>
      <c r="DO89" s="12">
        <v>3245461051</v>
      </c>
      <c r="DP89" s="12"/>
      <c r="DQ89" s="34" t="s">
        <v>898</v>
      </c>
      <c r="DR89" s="12" t="s">
        <v>664</v>
      </c>
      <c r="DS89" s="12" t="s">
        <v>1078</v>
      </c>
      <c r="DT89" s="12">
        <v>66001</v>
      </c>
      <c r="DU89" s="12" t="s">
        <v>897</v>
      </c>
      <c r="DV89" s="12">
        <v>42156037</v>
      </c>
      <c r="DW89" s="12" t="s">
        <v>225</v>
      </c>
      <c r="DX89" s="12" t="s">
        <v>226</v>
      </c>
      <c r="DY89" s="12" t="s">
        <v>227</v>
      </c>
      <c r="DZ89" s="37">
        <v>70621535754</v>
      </c>
      <c r="EA89" s="12">
        <v>10</v>
      </c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IT89" s="13" t="s">
        <v>702</v>
      </c>
      <c r="IU89" s="13" t="s">
        <v>935</v>
      </c>
      <c r="IV89" s="13">
        <v>0</v>
      </c>
    </row>
    <row r="90" spans="1:491" x14ac:dyDescent="0.25">
      <c r="A90" s="1"/>
      <c r="B90" s="1"/>
      <c r="C90" s="1"/>
      <c r="D90" s="1"/>
      <c r="E90" s="1"/>
      <c r="F90" s="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>
        <f>SUM(AI2:AI89)</f>
        <v>83587035</v>
      </c>
      <c r="AJ90" s="1"/>
      <c r="AK90" s="1"/>
      <c r="AL90" s="19"/>
      <c r="AM90" s="1"/>
      <c r="AN90" s="1"/>
      <c r="AO90" s="1"/>
      <c r="AP90" s="16"/>
      <c r="AQ90" s="19"/>
      <c r="AR90" s="16"/>
      <c r="AS90" s="1"/>
      <c r="AT90" s="87">
        <f>SUM(AT2:AT89)</f>
        <v>7074943.5505000008</v>
      </c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20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491" x14ac:dyDescent="0.25">
      <c r="A91" s="1"/>
      <c r="B91" s="1"/>
      <c r="C91" s="1"/>
      <c r="D91" s="1"/>
      <c r="E91" s="1"/>
      <c r="F91" s="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9"/>
      <c r="AM91" s="1"/>
      <c r="AN91" s="1"/>
      <c r="AO91" s="1"/>
      <c r="AP91" s="16"/>
      <c r="AQ91" s="19"/>
      <c r="AR91" s="16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20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491" x14ac:dyDescent="0.25">
      <c r="A92" s="1"/>
      <c r="B92" s="1"/>
      <c r="C92" s="1"/>
      <c r="D92" s="1"/>
      <c r="E92" s="1"/>
      <c r="F92" s="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9"/>
      <c r="AM92" s="1"/>
      <c r="AN92" s="1"/>
      <c r="AO92" s="1"/>
      <c r="AP92" s="16"/>
      <c r="AQ92" s="19"/>
      <c r="AR92" s="16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20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491" x14ac:dyDescent="0.25">
      <c r="A93" s="1"/>
      <c r="B93" s="1"/>
      <c r="C93" s="1"/>
      <c r="D93" s="1"/>
      <c r="E93" s="1"/>
      <c r="F93" s="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9"/>
      <c r="AM93" s="1"/>
      <c r="AN93" s="1"/>
      <c r="AO93" s="1"/>
      <c r="AP93" s="16"/>
      <c r="AQ93" s="19"/>
      <c r="AR93" s="16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20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491" x14ac:dyDescent="0.25">
      <c r="A94" s="1"/>
      <c r="B94" s="1"/>
      <c r="C94" s="1"/>
      <c r="D94" s="1"/>
      <c r="E94" s="1"/>
      <c r="F94" s="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9"/>
      <c r="AM94" s="1"/>
      <c r="AN94" s="1"/>
      <c r="AO94" s="1"/>
      <c r="AP94" s="16"/>
      <c r="AQ94" s="19"/>
      <c r="AR94" s="16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20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491" x14ac:dyDescent="0.25">
      <c r="A95" s="1"/>
      <c r="B95" s="1"/>
      <c r="C95" s="1"/>
      <c r="D95" s="1"/>
      <c r="E95" s="1"/>
      <c r="F95" s="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9"/>
      <c r="AM95" s="1"/>
      <c r="AN95" s="1"/>
      <c r="AO95" s="1"/>
      <c r="AP95" s="16"/>
      <c r="AQ95" s="19"/>
      <c r="AR95" s="16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20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491" x14ac:dyDescent="0.25">
      <c r="A96" s="1"/>
      <c r="B96" s="1"/>
      <c r="C96" s="1"/>
      <c r="D96" s="1"/>
      <c r="E96" s="1"/>
      <c r="F96" s="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9"/>
      <c r="AM96" s="1"/>
      <c r="AN96" s="1"/>
      <c r="AO96" s="1"/>
      <c r="AP96" s="16"/>
      <c r="AQ96" s="19"/>
      <c r="AR96" s="16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20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x14ac:dyDescent="0.25">
      <c r="A97" s="1"/>
      <c r="B97" s="1"/>
      <c r="C97" s="1"/>
      <c r="D97" s="1"/>
      <c r="E97" s="1"/>
      <c r="F97" s="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9"/>
      <c r="AM97" s="1"/>
      <c r="AN97" s="1"/>
      <c r="AO97" s="1"/>
      <c r="AP97" s="16"/>
      <c r="AQ97" s="19"/>
      <c r="AR97" s="16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20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x14ac:dyDescent="0.25">
      <c r="A98" s="1"/>
      <c r="B98" s="1"/>
      <c r="C98" s="1"/>
      <c r="D98" s="1"/>
      <c r="E98" s="1"/>
      <c r="F98" s="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9"/>
      <c r="AM98" s="1"/>
      <c r="AN98" s="1"/>
      <c r="AO98" s="1"/>
      <c r="AP98" s="16"/>
      <c r="AQ98" s="19"/>
      <c r="AR98" s="16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20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x14ac:dyDescent="0.25">
      <c r="A99" s="1"/>
      <c r="B99" s="1"/>
      <c r="C99" s="1"/>
      <c r="D99" s="1"/>
      <c r="E99" s="1"/>
      <c r="F99" s="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9"/>
      <c r="AM99" s="1"/>
      <c r="AN99" s="1"/>
      <c r="AO99" s="1"/>
      <c r="AP99" s="16"/>
      <c r="AQ99" s="19"/>
      <c r="AR99" s="16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20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x14ac:dyDescent="0.25">
      <c r="A100" s="1"/>
      <c r="B100" s="1"/>
      <c r="C100" s="1"/>
      <c r="D100" s="1"/>
      <c r="E100" s="1"/>
      <c r="F100" s="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9"/>
      <c r="AM100" s="1"/>
      <c r="AN100" s="1"/>
      <c r="AO100" s="1"/>
      <c r="AP100" s="16"/>
      <c r="AQ100" s="19"/>
      <c r="AR100" s="16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20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x14ac:dyDescent="0.25">
      <c r="A101" s="1"/>
      <c r="B101" s="1"/>
      <c r="C101" s="1"/>
      <c r="D101" s="1"/>
      <c r="E101" s="1"/>
      <c r="F101" s="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9"/>
      <c r="AM101" s="1"/>
      <c r="AN101" s="1"/>
      <c r="AO101" s="1"/>
      <c r="AP101" s="16"/>
      <c r="AQ101" s="19"/>
      <c r="AR101" s="16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20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x14ac:dyDescent="0.25">
      <c r="A102" s="1"/>
      <c r="B102" s="1"/>
      <c r="C102" s="1"/>
      <c r="D102" s="1"/>
      <c r="E102" s="1"/>
      <c r="F102" s="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9"/>
      <c r="AM102" s="1"/>
      <c r="AN102" s="1"/>
      <c r="AO102" s="1"/>
      <c r="AP102" s="16"/>
      <c r="AQ102" s="19"/>
      <c r="AR102" s="16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20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x14ac:dyDescent="0.25">
      <c r="A103" s="1"/>
      <c r="B103" s="1"/>
      <c r="C103" s="1"/>
      <c r="D103" s="1"/>
      <c r="E103" s="1"/>
      <c r="F103" s="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9"/>
      <c r="AM103" s="1"/>
      <c r="AN103" s="1"/>
      <c r="AO103" s="1"/>
      <c r="AP103" s="16"/>
      <c r="AQ103" s="19"/>
      <c r="AR103" s="16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20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x14ac:dyDescent="0.25">
      <c r="A104" s="1"/>
      <c r="B104" s="1"/>
      <c r="C104" s="1"/>
      <c r="D104" s="1"/>
      <c r="E104" s="1"/>
      <c r="F104" s="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9"/>
      <c r="AM104" s="1"/>
      <c r="AN104" s="1"/>
      <c r="AO104" s="1"/>
      <c r="AP104" s="16"/>
      <c r="AQ104" s="19"/>
      <c r="AR104" s="16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20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x14ac:dyDescent="0.25">
      <c r="A105" s="1"/>
      <c r="B105" s="1"/>
      <c r="C105" s="1"/>
      <c r="D105" s="1"/>
      <c r="E105" s="1"/>
      <c r="F105" s="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9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20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x14ac:dyDescent="0.25">
      <c r="A106" s="1"/>
      <c r="B106" s="1"/>
      <c r="C106" s="1"/>
      <c r="D106" s="1"/>
      <c r="E106" s="1"/>
      <c r="F106" s="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9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20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x14ac:dyDescent="0.25">
      <c r="A107" s="1"/>
      <c r="B107" s="1"/>
      <c r="C107" s="1"/>
      <c r="D107" s="1"/>
      <c r="E107" s="1"/>
      <c r="F107" s="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9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20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x14ac:dyDescent="0.25">
      <c r="A108" s="1"/>
      <c r="B108" s="1"/>
      <c r="C108" s="1"/>
      <c r="D108" s="1"/>
      <c r="E108" s="1"/>
      <c r="F108" s="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9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20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x14ac:dyDescent="0.25">
      <c r="A109" s="1"/>
      <c r="B109" s="1"/>
      <c r="C109" s="1"/>
      <c r="D109" s="1"/>
      <c r="E109" s="1"/>
      <c r="F109" s="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9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20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x14ac:dyDescent="0.25">
      <c r="A110" s="1"/>
      <c r="B110" s="1"/>
      <c r="C110" s="1"/>
      <c r="D110" s="1"/>
      <c r="E110" s="1"/>
      <c r="F110" s="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9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20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x14ac:dyDescent="0.25">
      <c r="A111" s="1"/>
      <c r="B111" s="1"/>
      <c r="C111" s="1"/>
      <c r="D111" s="1"/>
      <c r="E111" s="1"/>
      <c r="F111" s="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9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20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x14ac:dyDescent="0.25">
      <c r="A112" s="1"/>
      <c r="B112" s="1"/>
      <c r="C112" s="1"/>
      <c r="D112" s="1"/>
      <c r="E112" s="1"/>
      <c r="F112" s="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9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20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x14ac:dyDescent="0.25">
      <c r="A113" s="1"/>
      <c r="B113" s="1"/>
      <c r="C113" s="1"/>
      <c r="D113" s="1"/>
      <c r="E113" s="1"/>
      <c r="F113" s="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9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20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x14ac:dyDescent="0.25">
      <c r="A114" s="1"/>
      <c r="B114" s="1"/>
      <c r="C114" s="1"/>
      <c r="D114" s="1"/>
      <c r="E114" s="1"/>
      <c r="F114" s="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9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20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x14ac:dyDescent="0.25">
      <c r="A115" s="1"/>
      <c r="B115" s="1"/>
      <c r="C115" s="1"/>
      <c r="D115" s="1"/>
      <c r="E115" s="1"/>
      <c r="F115" s="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9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20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x14ac:dyDescent="0.25">
      <c r="A116" s="1"/>
      <c r="B116" s="1"/>
      <c r="C116" s="1"/>
      <c r="D116" s="1"/>
      <c r="E116" s="1"/>
      <c r="F116" s="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9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20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x14ac:dyDescent="0.25">
      <c r="A117" s="1"/>
      <c r="B117" s="1"/>
      <c r="C117" s="1"/>
      <c r="D117" s="1"/>
      <c r="E117" s="1"/>
      <c r="F117" s="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9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20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x14ac:dyDescent="0.25">
      <c r="A118" s="1"/>
      <c r="B118" s="1"/>
      <c r="C118" s="1"/>
      <c r="D118" s="1"/>
      <c r="E118" s="1"/>
      <c r="F118" s="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9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20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x14ac:dyDescent="0.25">
      <c r="A119" s="1"/>
      <c r="B119" s="1"/>
      <c r="C119" s="1"/>
      <c r="D119" s="1"/>
      <c r="E119" s="1"/>
      <c r="F119" s="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9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20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x14ac:dyDescent="0.25">
      <c r="A120" s="1"/>
      <c r="B120" s="1"/>
      <c r="C120" s="1"/>
      <c r="D120" s="1"/>
      <c r="E120" s="1"/>
      <c r="F120" s="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9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20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x14ac:dyDescent="0.25">
      <c r="A121" s="1"/>
      <c r="B121" s="1"/>
      <c r="C121" s="1"/>
      <c r="D121" s="1"/>
      <c r="E121" s="1"/>
      <c r="F121" s="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9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20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x14ac:dyDescent="0.25">
      <c r="A122" s="1"/>
      <c r="B122" s="1"/>
      <c r="C122" s="1"/>
      <c r="D122" s="1"/>
      <c r="E122" s="1"/>
      <c r="F122" s="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9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20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x14ac:dyDescent="0.25">
      <c r="A123" s="1"/>
      <c r="B123" s="1"/>
      <c r="C123" s="1"/>
      <c r="D123" s="1"/>
      <c r="E123" s="1"/>
      <c r="F123" s="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9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20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 x14ac:dyDescent="0.25">
      <c r="A124" s="1"/>
      <c r="B124" s="1"/>
      <c r="C124" s="1"/>
      <c r="D124" s="1"/>
      <c r="E124" s="1"/>
      <c r="F124" s="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9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20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x14ac:dyDescent="0.25">
      <c r="A125" s="1"/>
      <c r="B125" s="1"/>
      <c r="C125" s="1"/>
      <c r="D125" s="1"/>
      <c r="E125" s="1"/>
      <c r="F125" s="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9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20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x14ac:dyDescent="0.25">
      <c r="A126" s="1"/>
      <c r="B126" s="1"/>
      <c r="C126" s="1"/>
      <c r="D126" s="1"/>
      <c r="E126" s="1"/>
      <c r="F126" s="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9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20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x14ac:dyDescent="0.25">
      <c r="A127" s="1"/>
      <c r="B127" s="1"/>
      <c r="C127" s="1"/>
      <c r="D127" s="1"/>
      <c r="E127" s="1"/>
      <c r="F127" s="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20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x14ac:dyDescent="0.25">
      <c r="A128" s="1"/>
      <c r="B128" s="1"/>
      <c r="C128" s="1"/>
      <c r="D128" s="1"/>
      <c r="E128" s="1"/>
      <c r="F128" s="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20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x14ac:dyDescent="0.25">
      <c r="A129" s="1"/>
      <c r="B129" s="1"/>
      <c r="C129" s="1"/>
      <c r="D129" s="1"/>
      <c r="E129" s="1"/>
      <c r="F129" s="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20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x14ac:dyDescent="0.25">
      <c r="A130" s="1"/>
      <c r="B130" s="1"/>
      <c r="C130" s="1"/>
      <c r="D130" s="1"/>
      <c r="E130" s="1"/>
      <c r="F130" s="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20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x14ac:dyDescent="0.25">
      <c r="A131" s="1"/>
      <c r="B131" s="1"/>
      <c r="C131" s="1"/>
      <c r="D131" s="1"/>
      <c r="E131" s="1"/>
      <c r="F131" s="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20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x14ac:dyDescent="0.25">
      <c r="A132" s="1"/>
      <c r="B132" s="1"/>
      <c r="C132" s="1"/>
      <c r="D132" s="1"/>
      <c r="E132" s="1"/>
      <c r="F132" s="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20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x14ac:dyDescent="0.25">
      <c r="A133" s="1"/>
      <c r="B133" s="1"/>
      <c r="C133" s="1"/>
      <c r="D133" s="1"/>
      <c r="E133" s="1"/>
      <c r="F133" s="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20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x14ac:dyDescent="0.25">
      <c r="A134" s="1"/>
      <c r="B134" s="1"/>
      <c r="C134" s="1"/>
      <c r="D134" s="1"/>
      <c r="E134" s="1"/>
      <c r="F134" s="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20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 x14ac:dyDescent="0.25">
      <c r="A135" s="1"/>
      <c r="B135" s="1"/>
      <c r="C135" s="1"/>
      <c r="D135" s="1"/>
      <c r="E135" s="1"/>
      <c r="F135" s="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20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x14ac:dyDescent="0.25">
      <c r="A136" s="1"/>
      <c r="B136" s="1"/>
      <c r="C136" s="1"/>
      <c r="D136" s="1"/>
      <c r="E136" s="1"/>
      <c r="F136" s="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20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x14ac:dyDescent="0.25">
      <c r="A137" s="1"/>
      <c r="B137" s="1"/>
      <c r="C137" s="1"/>
      <c r="D137" s="1"/>
      <c r="E137" s="1"/>
      <c r="F137" s="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20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x14ac:dyDescent="0.25">
      <c r="A138" s="1"/>
      <c r="B138" s="1"/>
      <c r="C138" s="1"/>
      <c r="D138" s="1"/>
      <c r="E138" s="1"/>
      <c r="F138" s="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20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x14ac:dyDescent="0.25">
      <c r="A139" s="1"/>
      <c r="B139" s="1"/>
      <c r="C139" s="1"/>
      <c r="D139" s="1"/>
      <c r="E139" s="1"/>
      <c r="F139" s="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20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x14ac:dyDescent="0.25">
      <c r="A140" s="1"/>
      <c r="B140" s="1"/>
      <c r="C140" s="1"/>
      <c r="D140" s="1"/>
      <c r="E140" s="1"/>
      <c r="F140" s="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20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x14ac:dyDescent="0.25">
      <c r="A141" s="1"/>
      <c r="B141" s="1"/>
      <c r="C141" s="1"/>
      <c r="D141" s="1"/>
      <c r="E141" s="1"/>
      <c r="F141" s="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20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x14ac:dyDescent="0.25">
      <c r="A142" s="1"/>
      <c r="B142" s="1"/>
      <c r="C142" s="1"/>
      <c r="D142" s="1"/>
      <c r="E142" s="1"/>
      <c r="F142" s="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20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x14ac:dyDescent="0.25">
      <c r="A143" s="1"/>
      <c r="B143" s="1"/>
      <c r="C143" s="1"/>
      <c r="D143" s="1"/>
      <c r="E143" s="1"/>
      <c r="F143" s="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20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x14ac:dyDescent="0.25">
      <c r="A144" s="1"/>
      <c r="B144" s="1"/>
      <c r="C144" s="1"/>
      <c r="D144" s="1"/>
      <c r="E144" s="1"/>
      <c r="F144" s="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20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x14ac:dyDescent="0.25">
      <c r="A145" s="1"/>
      <c r="B145" s="1"/>
      <c r="C145" s="1"/>
      <c r="D145" s="1"/>
      <c r="E145" s="1"/>
      <c r="F145" s="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20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x14ac:dyDescent="0.25">
      <c r="A146" s="1"/>
      <c r="B146" s="1"/>
      <c r="C146" s="1"/>
      <c r="D146" s="1"/>
      <c r="E146" s="1"/>
      <c r="F146" s="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20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x14ac:dyDescent="0.25">
      <c r="A147" s="1"/>
      <c r="B147" s="1"/>
      <c r="C147" s="1"/>
      <c r="D147" s="1"/>
      <c r="E147" s="1"/>
      <c r="F147" s="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20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x14ac:dyDescent="0.25">
      <c r="A148" s="1"/>
      <c r="B148" s="1"/>
      <c r="C148" s="1"/>
      <c r="D148" s="1"/>
      <c r="E148" s="1"/>
      <c r="F148" s="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20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x14ac:dyDescent="0.25">
      <c r="A149" s="1"/>
      <c r="B149" s="1"/>
      <c r="C149" s="1"/>
      <c r="D149" s="1"/>
      <c r="E149" s="1"/>
      <c r="F149" s="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20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x14ac:dyDescent="0.25">
      <c r="A150" s="1"/>
      <c r="B150" s="1"/>
      <c r="C150" s="1"/>
      <c r="D150" s="1"/>
      <c r="E150" s="1"/>
      <c r="F150" s="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20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x14ac:dyDescent="0.25">
      <c r="A151" s="1"/>
      <c r="B151" s="1"/>
      <c r="C151" s="1"/>
      <c r="D151" s="1"/>
      <c r="E151" s="1"/>
      <c r="F151" s="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20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x14ac:dyDescent="0.25">
      <c r="A152" s="1"/>
      <c r="B152" s="1"/>
      <c r="C152" s="1"/>
      <c r="D152" s="1"/>
      <c r="E152" s="1"/>
      <c r="F152" s="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20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x14ac:dyDescent="0.25">
      <c r="A153" s="1"/>
      <c r="B153" s="1"/>
      <c r="C153" s="1"/>
      <c r="D153" s="1"/>
      <c r="E153" s="1"/>
      <c r="F153" s="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20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x14ac:dyDescent="0.25">
      <c r="A154" s="1"/>
      <c r="B154" s="1"/>
      <c r="C154" s="1"/>
      <c r="D154" s="1"/>
      <c r="E154" s="1"/>
      <c r="F154" s="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20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x14ac:dyDescent="0.25">
      <c r="A155" s="1"/>
      <c r="B155" s="1"/>
      <c r="C155" s="1"/>
      <c r="D155" s="1"/>
      <c r="E155" s="1"/>
      <c r="F155" s="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20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x14ac:dyDescent="0.25">
      <c r="A156" s="1"/>
      <c r="B156" s="1"/>
      <c r="C156" s="1"/>
      <c r="D156" s="1"/>
      <c r="E156" s="1"/>
      <c r="F156" s="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20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x14ac:dyDescent="0.25">
      <c r="A157" s="1"/>
      <c r="B157" s="1"/>
      <c r="C157" s="1"/>
      <c r="D157" s="1"/>
      <c r="E157" s="1"/>
      <c r="F157" s="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20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x14ac:dyDescent="0.25">
      <c r="A158" s="1"/>
      <c r="B158" s="1"/>
      <c r="C158" s="1"/>
      <c r="D158" s="1"/>
      <c r="E158" s="1"/>
      <c r="F158" s="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20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x14ac:dyDescent="0.25">
      <c r="A159" s="1"/>
      <c r="B159" s="1"/>
      <c r="C159" s="1"/>
      <c r="D159" s="1"/>
      <c r="E159" s="1"/>
      <c r="F159" s="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20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x14ac:dyDescent="0.25">
      <c r="A160" s="1"/>
      <c r="B160" s="1"/>
      <c r="C160" s="1"/>
      <c r="D160" s="1"/>
      <c r="E160" s="1"/>
      <c r="F160" s="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20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x14ac:dyDescent="0.25">
      <c r="A161" s="1"/>
      <c r="B161" s="1"/>
      <c r="C161" s="1"/>
      <c r="D161" s="1"/>
      <c r="E161" s="1"/>
      <c r="F161" s="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20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x14ac:dyDescent="0.25">
      <c r="A162" s="1"/>
      <c r="B162" s="1"/>
      <c r="C162" s="1"/>
      <c r="D162" s="1"/>
      <c r="E162" s="1"/>
      <c r="F162" s="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20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x14ac:dyDescent="0.25">
      <c r="A163" s="1"/>
      <c r="B163" s="1"/>
      <c r="C163" s="1"/>
      <c r="D163" s="1"/>
      <c r="E163" s="1"/>
      <c r="F163" s="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20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x14ac:dyDescent="0.25">
      <c r="A164" s="1"/>
      <c r="B164" s="1"/>
      <c r="C164" s="1"/>
      <c r="D164" s="1"/>
      <c r="E164" s="1"/>
      <c r="F164" s="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20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x14ac:dyDescent="0.25">
      <c r="A165" s="1"/>
      <c r="B165" s="1"/>
      <c r="C165" s="1"/>
      <c r="D165" s="1"/>
      <c r="E165" s="1"/>
      <c r="F165" s="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20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x14ac:dyDescent="0.25">
      <c r="A166" s="1"/>
      <c r="B166" s="1"/>
      <c r="C166" s="1"/>
      <c r="D166" s="1"/>
      <c r="E166" s="1"/>
      <c r="F166" s="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20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x14ac:dyDescent="0.25">
      <c r="A167" s="1"/>
      <c r="B167" s="1"/>
      <c r="C167" s="1"/>
      <c r="D167" s="1"/>
      <c r="E167" s="1"/>
      <c r="F167" s="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20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x14ac:dyDescent="0.25">
      <c r="A168" s="1"/>
      <c r="B168" s="1"/>
      <c r="C168" s="1"/>
      <c r="D168" s="1"/>
      <c r="E168" s="1"/>
      <c r="F168" s="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20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x14ac:dyDescent="0.25">
      <c r="A169" s="1"/>
      <c r="B169" s="1"/>
      <c r="C169" s="1"/>
      <c r="D169" s="1"/>
      <c r="E169" s="1"/>
      <c r="F169" s="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20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 x14ac:dyDescent="0.25">
      <c r="A170" s="1"/>
      <c r="B170" s="1"/>
      <c r="C170" s="1"/>
      <c r="D170" s="1"/>
      <c r="E170" s="1"/>
      <c r="F170" s="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20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 x14ac:dyDescent="0.25">
      <c r="A171" s="1"/>
      <c r="B171" s="1"/>
      <c r="C171" s="1"/>
      <c r="D171" s="1"/>
      <c r="E171" s="1"/>
      <c r="F171" s="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20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:255" x14ac:dyDescent="0.25">
      <c r="A172" s="1"/>
      <c r="B172" s="1"/>
      <c r="C172" s="1"/>
      <c r="D172" s="1"/>
      <c r="E172" s="1"/>
      <c r="F172" s="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20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 x14ac:dyDescent="0.25">
      <c r="A173" s="1"/>
      <c r="B173" s="1"/>
      <c r="C173" s="1"/>
      <c r="D173" s="1"/>
      <c r="E173" s="1"/>
      <c r="F173" s="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20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x14ac:dyDescent="0.25">
      <c r="A174" s="1"/>
      <c r="B174" s="1"/>
      <c r="C174" s="1"/>
      <c r="D174" s="1"/>
      <c r="E174" s="1"/>
      <c r="F174" s="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20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x14ac:dyDescent="0.25">
      <c r="A175" s="1"/>
      <c r="B175" s="1"/>
      <c r="C175" s="1"/>
      <c r="D175" s="1"/>
      <c r="E175" s="1"/>
      <c r="F175" s="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20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x14ac:dyDescent="0.25">
      <c r="A176" s="1"/>
      <c r="B176" s="1"/>
      <c r="C176" s="1"/>
      <c r="D176" s="1"/>
      <c r="E176" s="1"/>
      <c r="F176" s="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20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x14ac:dyDescent="0.25">
      <c r="A177" s="1"/>
      <c r="B177" s="1"/>
      <c r="C177" s="1"/>
      <c r="D177" s="1"/>
      <c r="E177" s="1"/>
      <c r="F177" s="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20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x14ac:dyDescent="0.25">
      <c r="A178" s="1"/>
      <c r="B178" s="1"/>
      <c r="C178" s="1"/>
      <c r="D178" s="1"/>
      <c r="E178" s="1"/>
      <c r="F178" s="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20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x14ac:dyDescent="0.25">
      <c r="A179" s="1"/>
      <c r="B179" s="1"/>
      <c r="C179" s="1"/>
      <c r="D179" s="1"/>
      <c r="E179" s="1"/>
      <c r="F179" s="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20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x14ac:dyDescent="0.25">
      <c r="A180" s="1"/>
      <c r="B180" s="1"/>
      <c r="C180" s="1"/>
      <c r="D180" s="1"/>
      <c r="E180" s="1"/>
      <c r="F180" s="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20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x14ac:dyDescent="0.25">
      <c r="A181" s="1"/>
      <c r="B181" s="1"/>
      <c r="C181" s="1"/>
      <c r="D181" s="1"/>
      <c r="E181" s="1"/>
      <c r="F181" s="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20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 x14ac:dyDescent="0.25">
      <c r="A182" s="1"/>
      <c r="B182" s="1"/>
      <c r="C182" s="1"/>
      <c r="D182" s="1"/>
      <c r="E182" s="1"/>
      <c r="F182" s="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20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x14ac:dyDescent="0.25">
      <c r="A183" s="1"/>
      <c r="B183" s="1"/>
      <c r="C183" s="1"/>
      <c r="D183" s="1"/>
      <c r="E183" s="1"/>
      <c r="F183" s="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20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x14ac:dyDescent="0.25">
      <c r="A184" s="1"/>
      <c r="B184" s="1"/>
      <c r="C184" s="1"/>
      <c r="D184" s="1"/>
      <c r="E184" s="1"/>
      <c r="F184" s="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20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 x14ac:dyDescent="0.25">
      <c r="A185" s="1"/>
      <c r="B185" s="1"/>
      <c r="C185" s="1"/>
      <c r="D185" s="1"/>
      <c r="E185" s="1"/>
      <c r="F185" s="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20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x14ac:dyDescent="0.25">
      <c r="A186" s="1"/>
      <c r="B186" s="1"/>
      <c r="C186" s="1"/>
      <c r="D186" s="1"/>
      <c r="E186" s="1"/>
      <c r="F186" s="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20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x14ac:dyDescent="0.25">
      <c r="A187" s="1"/>
      <c r="B187" s="1"/>
      <c r="C187" s="1"/>
      <c r="D187" s="1"/>
      <c r="E187" s="1"/>
      <c r="F187" s="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20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x14ac:dyDescent="0.25">
      <c r="A188" s="1"/>
      <c r="B188" s="1"/>
      <c r="C188" s="1"/>
      <c r="D188" s="1"/>
      <c r="E188" s="1"/>
      <c r="F188" s="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20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 x14ac:dyDescent="0.25">
      <c r="A189" s="1"/>
      <c r="B189" s="1"/>
      <c r="C189" s="1"/>
      <c r="D189" s="1"/>
      <c r="E189" s="1"/>
      <c r="F189" s="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20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x14ac:dyDescent="0.25">
      <c r="A190" s="1"/>
      <c r="B190" s="1"/>
      <c r="C190" s="1"/>
      <c r="D190" s="1"/>
      <c r="E190" s="1"/>
      <c r="F190" s="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20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x14ac:dyDescent="0.25">
      <c r="A191" s="1"/>
      <c r="B191" s="1"/>
      <c r="C191" s="1"/>
      <c r="D191" s="1"/>
      <c r="E191" s="1"/>
      <c r="F191" s="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20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pans="1:255" x14ac:dyDescent="0.25">
      <c r="A192" s="1"/>
      <c r="B192" s="1"/>
      <c r="C192" s="1"/>
      <c r="D192" s="1"/>
      <c r="E192" s="1"/>
      <c r="F192" s="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20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:255" x14ac:dyDescent="0.25">
      <c r="A193" s="1"/>
      <c r="B193" s="1"/>
      <c r="C193" s="1"/>
      <c r="D193" s="1"/>
      <c r="E193" s="1"/>
      <c r="F193" s="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20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:255" x14ac:dyDescent="0.25">
      <c r="A194" s="1"/>
      <c r="B194" s="1"/>
      <c r="C194" s="1"/>
      <c r="D194" s="1"/>
      <c r="E194" s="1"/>
      <c r="F194" s="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20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:255" x14ac:dyDescent="0.25">
      <c r="A195" s="1"/>
      <c r="B195" s="1"/>
      <c r="C195" s="1"/>
      <c r="D195" s="1"/>
      <c r="E195" s="1"/>
      <c r="F195" s="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20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pans="1:255" x14ac:dyDescent="0.25">
      <c r="A196" s="1"/>
      <c r="B196" s="1"/>
      <c r="C196" s="1"/>
      <c r="D196" s="1"/>
      <c r="E196" s="1"/>
      <c r="F196" s="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20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255" x14ac:dyDescent="0.25">
      <c r="A197" s="1"/>
      <c r="B197" s="1"/>
      <c r="C197" s="1"/>
      <c r="D197" s="1"/>
      <c r="E197" s="1"/>
      <c r="F197" s="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20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pans="1:255" x14ac:dyDescent="0.25">
      <c r="A198" s="1"/>
      <c r="B198" s="1"/>
      <c r="C198" s="1"/>
      <c r="D198" s="1"/>
      <c r="E198" s="1"/>
      <c r="F198" s="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20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pans="1:255" x14ac:dyDescent="0.25">
      <c r="A199" s="1"/>
      <c r="B199" s="1"/>
      <c r="C199" s="1"/>
      <c r="D199" s="1"/>
      <c r="E199" s="1"/>
      <c r="F199" s="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20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pans="1:255" x14ac:dyDescent="0.25">
      <c r="A200" s="1"/>
      <c r="B200" s="1"/>
      <c r="C200" s="1"/>
      <c r="D200" s="1"/>
      <c r="E200" s="1"/>
      <c r="F200" s="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20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 x14ac:dyDescent="0.25">
      <c r="A201" s="1"/>
      <c r="B201" s="1"/>
      <c r="C201" s="1"/>
      <c r="D201" s="1"/>
      <c r="E201" s="1"/>
      <c r="F201" s="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20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1:255" x14ac:dyDescent="0.25">
      <c r="A202" s="1"/>
      <c r="B202" s="1"/>
      <c r="C202" s="1"/>
      <c r="D202" s="1"/>
      <c r="E202" s="1"/>
      <c r="F202" s="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20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</row>
    <row r="203" spans="1:255" x14ac:dyDescent="0.25">
      <c r="A203" s="1"/>
      <c r="B203" s="1"/>
      <c r="C203" s="1"/>
      <c r="D203" s="1"/>
      <c r="E203" s="1"/>
      <c r="F203" s="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20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4" spans="1:255" x14ac:dyDescent="0.25">
      <c r="A204" s="1"/>
      <c r="B204" s="1"/>
      <c r="C204" s="1"/>
      <c r="D204" s="1"/>
      <c r="E204" s="1"/>
      <c r="F204" s="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20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</row>
    <row r="205" spans="1:255" x14ac:dyDescent="0.25">
      <c r="A205" s="1"/>
      <c r="B205" s="1"/>
      <c r="C205" s="1"/>
      <c r="D205" s="1"/>
      <c r="E205" s="1"/>
      <c r="F205" s="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20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</row>
    <row r="206" spans="1:255" x14ac:dyDescent="0.25">
      <c r="A206" s="1"/>
      <c r="B206" s="1"/>
      <c r="C206" s="1"/>
      <c r="D206" s="1"/>
      <c r="E206" s="1"/>
      <c r="F206" s="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20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</row>
    <row r="207" spans="1:255" x14ac:dyDescent="0.25">
      <c r="A207" s="1"/>
      <c r="B207" s="1"/>
      <c r="C207" s="1"/>
      <c r="D207" s="1"/>
      <c r="E207" s="1"/>
      <c r="F207" s="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20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8" spans="1:255" x14ac:dyDescent="0.25">
      <c r="A208" s="1"/>
      <c r="B208" s="1"/>
      <c r="C208" s="1"/>
      <c r="D208" s="1"/>
      <c r="E208" s="1"/>
      <c r="F208" s="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20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</row>
    <row r="209" spans="1:255" x14ac:dyDescent="0.25">
      <c r="A209" s="1"/>
      <c r="B209" s="1"/>
      <c r="C209" s="1"/>
      <c r="D209" s="1"/>
      <c r="E209" s="1"/>
      <c r="F209" s="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20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spans="1:255" x14ac:dyDescent="0.25">
      <c r="A210" s="1"/>
      <c r="B210" s="1"/>
      <c r="C210" s="1"/>
      <c r="D210" s="1"/>
      <c r="E210" s="1"/>
      <c r="F210" s="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20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1:255" x14ac:dyDescent="0.25">
      <c r="A211" s="1"/>
      <c r="B211" s="1"/>
      <c r="C211" s="1"/>
      <c r="D211" s="1"/>
      <c r="E211" s="1"/>
      <c r="F211" s="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20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2" spans="1:255" x14ac:dyDescent="0.25">
      <c r="A212" s="1"/>
      <c r="B212" s="1"/>
      <c r="C212" s="1"/>
      <c r="D212" s="1"/>
      <c r="E212" s="1"/>
      <c r="F212" s="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20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</row>
    <row r="213" spans="1:255" x14ac:dyDescent="0.25">
      <c r="A213" s="1"/>
      <c r="B213" s="1"/>
      <c r="C213" s="1"/>
      <c r="D213" s="1"/>
      <c r="E213" s="1"/>
      <c r="F213" s="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20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</row>
    <row r="214" spans="1:255" x14ac:dyDescent="0.25">
      <c r="A214" s="1"/>
      <c r="B214" s="1"/>
      <c r="C214" s="1"/>
      <c r="D214" s="1"/>
      <c r="E214" s="1"/>
      <c r="F214" s="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20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</row>
    <row r="215" spans="1:255" x14ac:dyDescent="0.25">
      <c r="A215" s="1"/>
      <c r="B215" s="1"/>
      <c r="C215" s="1"/>
      <c r="D215" s="1"/>
      <c r="E215" s="1"/>
      <c r="F215" s="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20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</row>
    <row r="216" spans="1:255" x14ac:dyDescent="0.25">
      <c r="A216" s="1"/>
      <c r="B216" s="1"/>
      <c r="C216" s="1"/>
      <c r="D216" s="1"/>
      <c r="E216" s="1"/>
      <c r="F216" s="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20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</row>
    <row r="217" spans="1:255" x14ac:dyDescent="0.25">
      <c r="A217" s="1"/>
      <c r="B217" s="1"/>
      <c r="C217" s="1"/>
      <c r="D217" s="1"/>
      <c r="E217" s="1"/>
      <c r="F217" s="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20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</row>
    <row r="218" spans="1:255" x14ac:dyDescent="0.25">
      <c r="A218" s="1"/>
      <c r="B218" s="1"/>
      <c r="C218" s="1"/>
      <c r="D218" s="1"/>
      <c r="E218" s="1"/>
      <c r="F218" s="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20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</row>
    <row r="219" spans="1:255" x14ac:dyDescent="0.25">
      <c r="A219" s="1"/>
      <c r="B219" s="1"/>
      <c r="C219" s="1"/>
      <c r="D219" s="1"/>
      <c r="E219" s="1"/>
      <c r="F219" s="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20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</row>
    <row r="220" spans="1:255" x14ac:dyDescent="0.25">
      <c r="A220" s="1"/>
      <c r="B220" s="1"/>
      <c r="C220" s="1"/>
      <c r="D220" s="1"/>
      <c r="E220" s="1"/>
      <c r="F220" s="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20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</row>
    <row r="221" spans="1:255" x14ac:dyDescent="0.25">
      <c r="A221" s="1"/>
      <c r="B221" s="1"/>
      <c r="C221" s="1"/>
      <c r="D221" s="1"/>
      <c r="E221" s="1"/>
      <c r="F221" s="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20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</row>
    <row r="222" spans="1:255" x14ac:dyDescent="0.25">
      <c r="A222" s="1"/>
      <c r="B222" s="1"/>
      <c r="C222" s="1"/>
      <c r="D222" s="1"/>
      <c r="E222" s="1"/>
      <c r="F222" s="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20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</row>
    <row r="223" spans="1:255" x14ac:dyDescent="0.25">
      <c r="A223" s="1"/>
      <c r="B223" s="1"/>
      <c r="C223" s="1"/>
      <c r="D223" s="1"/>
      <c r="E223" s="1"/>
      <c r="F223" s="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20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</row>
    <row r="224" spans="1:255" x14ac:dyDescent="0.25">
      <c r="A224" s="1"/>
      <c r="B224" s="1"/>
      <c r="C224" s="1"/>
      <c r="D224" s="1"/>
      <c r="E224" s="1"/>
      <c r="F224" s="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20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</row>
    <row r="225" spans="1:255" x14ac:dyDescent="0.25">
      <c r="A225" s="1"/>
      <c r="B225" s="1"/>
      <c r="C225" s="1"/>
      <c r="D225" s="1"/>
      <c r="E225" s="1"/>
      <c r="F225" s="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20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</row>
    <row r="226" spans="1:255" x14ac:dyDescent="0.25">
      <c r="A226" s="1"/>
      <c r="B226" s="1"/>
      <c r="C226" s="1"/>
      <c r="D226" s="1"/>
      <c r="E226" s="1"/>
      <c r="F226" s="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20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</row>
    <row r="227" spans="1:255" x14ac:dyDescent="0.25">
      <c r="A227" s="1"/>
      <c r="B227" s="1"/>
      <c r="C227" s="1"/>
      <c r="D227" s="1"/>
      <c r="E227" s="1"/>
      <c r="F227" s="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20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</row>
    <row r="228" spans="1:255" x14ac:dyDescent="0.25">
      <c r="A228" s="1"/>
      <c r="B228" s="1"/>
      <c r="C228" s="1"/>
      <c r="D228" s="1"/>
      <c r="E228" s="1"/>
      <c r="F228" s="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20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</row>
    <row r="229" spans="1:255" x14ac:dyDescent="0.25">
      <c r="A229" s="1"/>
      <c r="B229" s="1"/>
      <c r="C229" s="1"/>
      <c r="D229" s="1"/>
      <c r="E229" s="1"/>
      <c r="F229" s="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20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</row>
    <row r="230" spans="1:255" x14ac:dyDescent="0.25">
      <c r="A230" s="1"/>
      <c r="B230" s="1"/>
      <c r="C230" s="1"/>
      <c r="D230" s="1"/>
      <c r="E230" s="1"/>
      <c r="F230" s="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20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</row>
    <row r="231" spans="1:255" x14ac:dyDescent="0.25">
      <c r="A231" s="1"/>
      <c r="B231" s="1"/>
      <c r="C231" s="1"/>
      <c r="D231" s="1"/>
      <c r="E231" s="1"/>
      <c r="F231" s="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20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</row>
    <row r="232" spans="1:255" x14ac:dyDescent="0.25">
      <c r="A232" s="1"/>
      <c r="B232" s="1"/>
      <c r="C232" s="1"/>
      <c r="D232" s="1"/>
      <c r="E232" s="1"/>
      <c r="F232" s="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20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</row>
    <row r="233" spans="1:255" x14ac:dyDescent="0.25">
      <c r="A233" s="1"/>
      <c r="B233" s="1"/>
      <c r="C233" s="1"/>
      <c r="D233" s="1"/>
      <c r="E233" s="1"/>
      <c r="F233" s="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20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</row>
    <row r="234" spans="1:255" x14ac:dyDescent="0.25">
      <c r="A234" s="1"/>
      <c r="B234" s="1"/>
      <c r="C234" s="1"/>
      <c r="D234" s="1"/>
      <c r="E234" s="1"/>
      <c r="F234" s="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20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</row>
    <row r="235" spans="1:255" x14ac:dyDescent="0.25">
      <c r="A235" s="1"/>
      <c r="B235" s="1"/>
      <c r="C235" s="1"/>
      <c r="D235" s="1"/>
      <c r="E235" s="1"/>
      <c r="F235" s="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20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</row>
    <row r="236" spans="1:255" x14ac:dyDescent="0.25">
      <c r="A236" s="1"/>
      <c r="B236" s="1"/>
      <c r="C236" s="1"/>
      <c r="D236" s="1"/>
      <c r="E236" s="1"/>
      <c r="F236" s="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20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</row>
    <row r="237" spans="1:255" x14ac:dyDescent="0.25">
      <c r="A237" s="1"/>
      <c r="B237" s="1"/>
      <c r="C237" s="1"/>
      <c r="D237" s="1"/>
      <c r="E237" s="1"/>
      <c r="F237" s="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20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</row>
    <row r="238" spans="1:255" x14ac:dyDescent="0.25">
      <c r="A238" s="1"/>
      <c r="B238" s="1"/>
      <c r="C238" s="1"/>
      <c r="D238" s="1"/>
      <c r="E238" s="1"/>
      <c r="F238" s="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20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</row>
    <row r="239" spans="1:255" x14ac:dyDescent="0.25">
      <c r="A239" s="1"/>
      <c r="B239" s="1"/>
      <c r="C239" s="1"/>
      <c r="D239" s="1"/>
      <c r="E239" s="1"/>
      <c r="F239" s="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20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</row>
    <row r="240" spans="1:255" x14ac:dyDescent="0.25">
      <c r="A240" s="1"/>
      <c r="B240" s="1"/>
      <c r="C240" s="1"/>
      <c r="D240" s="1"/>
      <c r="E240" s="1"/>
      <c r="F240" s="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20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</row>
    <row r="241" spans="1:255" x14ac:dyDescent="0.25">
      <c r="A241" s="1"/>
      <c r="B241" s="1"/>
      <c r="C241" s="1"/>
      <c r="D241" s="1"/>
      <c r="E241" s="1"/>
      <c r="F241" s="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20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</row>
    <row r="242" spans="1:255" x14ac:dyDescent="0.25">
      <c r="A242" s="1"/>
      <c r="B242" s="1"/>
      <c r="C242" s="1"/>
      <c r="D242" s="1"/>
      <c r="E242" s="1"/>
      <c r="F242" s="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20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</row>
    <row r="243" spans="1:255" x14ac:dyDescent="0.25">
      <c r="A243" s="1"/>
      <c r="B243" s="1"/>
      <c r="C243" s="1"/>
      <c r="D243" s="1"/>
      <c r="E243" s="1"/>
      <c r="F243" s="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20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</row>
    <row r="244" spans="1:255" x14ac:dyDescent="0.25">
      <c r="A244" s="1"/>
      <c r="B244" s="1"/>
      <c r="C244" s="1"/>
      <c r="D244" s="1"/>
      <c r="E244" s="1"/>
      <c r="F244" s="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20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</row>
    <row r="245" spans="1:255" x14ac:dyDescent="0.25">
      <c r="A245" s="1"/>
      <c r="B245" s="1"/>
      <c r="C245" s="1"/>
      <c r="D245" s="1"/>
      <c r="E245" s="1"/>
      <c r="F245" s="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20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</row>
    <row r="246" spans="1:255" x14ac:dyDescent="0.25">
      <c r="A246" s="1"/>
      <c r="B246" s="1"/>
      <c r="C246" s="1"/>
      <c r="D246" s="1"/>
      <c r="E246" s="1"/>
      <c r="F246" s="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20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</row>
    <row r="247" spans="1:255" x14ac:dyDescent="0.25">
      <c r="A247" s="1"/>
      <c r="B247" s="1"/>
      <c r="C247" s="1"/>
      <c r="D247" s="1"/>
      <c r="E247" s="1"/>
      <c r="F247" s="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20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</row>
    <row r="248" spans="1:255" x14ac:dyDescent="0.25">
      <c r="A248" s="1"/>
      <c r="B248" s="1"/>
      <c r="C248" s="1"/>
      <c r="D248" s="1"/>
      <c r="E248" s="1"/>
      <c r="F248" s="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20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</row>
    <row r="249" spans="1:255" x14ac:dyDescent="0.25">
      <c r="A249" s="1"/>
      <c r="B249" s="1"/>
      <c r="C249" s="1"/>
      <c r="D249" s="1"/>
      <c r="E249" s="1"/>
      <c r="F249" s="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20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</row>
    <row r="250" spans="1:255" x14ac:dyDescent="0.25">
      <c r="A250" s="1"/>
      <c r="B250" s="1"/>
      <c r="C250" s="1"/>
      <c r="D250" s="1"/>
      <c r="E250" s="1"/>
      <c r="F250" s="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20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</row>
    <row r="251" spans="1:255" x14ac:dyDescent="0.25">
      <c r="A251" s="1"/>
      <c r="B251" s="1"/>
      <c r="C251" s="1"/>
      <c r="D251" s="1"/>
      <c r="E251" s="1"/>
      <c r="F251" s="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20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</row>
    <row r="252" spans="1:255" x14ac:dyDescent="0.25">
      <c r="A252" s="1"/>
      <c r="B252" s="1"/>
      <c r="C252" s="1"/>
      <c r="D252" s="1"/>
      <c r="E252" s="1"/>
      <c r="F252" s="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20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</row>
    <row r="253" spans="1:255" x14ac:dyDescent="0.25">
      <c r="A253" s="1"/>
      <c r="B253" s="1"/>
      <c r="C253" s="1"/>
      <c r="D253" s="1"/>
      <c r="E253" s="1"/>
      <c r="F253" s="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20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</row>
    <row r="254" spans="1:255" x14ac:dyDescent="0.25">
      <c r="A254" s="1"/>
      <c r="B254" s="1"/>
      <c r="C254" s="1"/>
      <c r="D254" s="1"/>
      <c r="E254" s="1"/>
      <c r="F254" s="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20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</row>
    <row r="255" spans="1:255" x14ac:dyDescent="0.25">
      <c r="A255" s="1"/>
      <c r="B255" s="1"/>
      <c r="C255" s="1"/>
      <c r="D255" s="1"/>
      <c r="E255" s="1"/>
      <c r="F255" s="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20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</row>
    <row r="256" spans="1:255" x14ac:dyDescent="0.25">
      <c r="A256" s="1"/>
      <c r="B256" s="1"/>
      <c r="C256" s="1"/>
      <c r="D256" s="1"/>
      <c r="E256" s="1"/>
      <c r="F256" s="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20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</row>
    <row r="257" spans="1:255" x14ac:dyDescent="0.25">
      <c r="A257" s="1"/>
      <c r="B257" s="1"/>
      <c r="C257" s="1"/>
      <c r="D257" s="1"/>
      <c r="E257" s="1"/>
      <c r="F257" s="8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20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</row>
    <row r="258" spans="1:255" x14ac:dyDescent="0.25">
      <c r="A258" s="1"/>
      <c r="B258" s="1"/>
      <c r="C258" s="1"/>
      <c r="D258" s="1"/>
      <c r="E258" s="1"/>
      <c r="F258" s="8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20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</row>
    <row r="259" spans="1:255" x14ac:dyDescent="0.25">
      <c r="A259" s="1"/>
      <c r="B259" s="1"/>
      <c r="C259" s="1"/>
      <c r="D259" s="1"/>
      <c r="E259" s="1"/>
      <c r="F259" s="8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20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</row>
    <row r="260" spans="1:255" x14ac:dyDescent="0.25">
      <c r="A260" s="1"/>
      <c r="B260" s="1"/>
      <c r="C260" s="1"/>
      <c r="D260" s="1"/>
      <c r="E260" s="1"/>
      <c r="F260" s="8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20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</row>
    <row r="261" spans="1:255" x14ac:dyDescent="0.25">
      <c r="A261" s="1"/>
      <c r="B261" s="1"/>
      <c r="C261" s="1"/>
      <c r="D261" s="1"/>
      <c r="E261" s="1"/>
      <c r="F261" s="8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20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</row>
    <row r="262" spans="1:255" x14ac:dyDescent="0.25">
      <c r="A262" s="1"/>
      <c r="B262" s="1"/>
      <c r="C262" s="1"/>
      <c r="D262" s="1"/>
      <c r="E262" s="1"/>
      <c r="F262" s="8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20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</row>
    <row r="263" spans="1:255" x14ac:dyDescent="0.25">
      <c r="A263" s="1"/>
      <c r="B263" s="1"/>
      <c r="C263" s="1"/>
      <c r="D263" s="1"/>
      <c r="E263" s="1"/>
      <c r="F263" s="8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20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</row>
    <row r="264" spans="1:255" x14ac:dyDescent="0.25">
      <c r="A264" s="1"/>
      <c r="B264" s="1"/>
      <c r="C264" s="1"/>
      <c r="D264" s="1"/>
      <c r="E264" s="1"/>
      <c r="F264" s="8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20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</row>
    <row r="265" spans="1:255" x14ac:dyDescent="0.25">
      <c r="A265" s="1"/>
      <c r="B265" s="1"/>
      <c r="C265" s="1"/>
      <c r="D265" s="1"/>
      <c r="E265" s="1"/>
      <c r="F265" s="8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20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</row>
    <row r="266" spans="1:255" x14ac:dyDescent="0.25">
      <c r="A266" s="1"/>
      <c r="B266" s="1"/>
      <c r="C266" s="1"/>
      <c r="D266" s="1"/>
      <c r="E266" s="1"/>
      <c r="F266" s="8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20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</row>
    <row r="267" spans="1:255" x14ac:dyDescent="0.25">
      <c r="A267" s="1"/>
      <c r="B267" s="1"/>
      <c r="C267" s="1"/>
      <c r="D267" s="1"/>
      <c r="E267" s="1"/>
      <c r="F267" s="8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20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</row>
    <row r="268" spans="1:255" x14ac:dyDescent="0.25">
      <c r="A268" s="1"/>
      <c r="B268" s="1"/>
      <c r="C268" s="1"/>
      <c r="D268" s="1"/>
      <c r="E268" s="1"/>
      <c r="F268" s="8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20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</row>
    <row r="269" spans="1:255" x14ac:dyDescent="0.25">
      <c r="A269" s="1"/>
      <c r="B269" s="1"/>
      <c r="C269" s="1"/>
      <c r="D269" s="1"/>
      <c r="E269" s="1"/>
      <c r="F269" s="8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20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</row>
    <row r="270" spans="1:255" x14ac:dyDescent="0.25">
      <c r="A270" s="1"/>
      <c r="B270" s="1"/>
      <c r="C270" s="1"/>
      <c r="D270" s="1"/>
      <c r="E270" s="1"/>
      <c r="F270" s="8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20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</row>
    <row r="271" spans="1:255" x14ac:dyDescent="0.25">
      <c r="A271" s="1"/>
      <c r="B271" s="1"/>
      <c r="C271" s="1"/>
      <c r="D271" s="1"/>
      <c r="E271" s="1"/>
      <c r="F271" s="8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20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</row>
    <row r="272" spans="1:255" x14ac:dyDescent="0.25">
      <c r="A272" s="1"/>
      <c r="B272" s="1"/>
      <c r="C272" s="1"/>
      <c r="D272" s="1"/>
      <c r="E272" s="1"/>
      <c r="F272" s="8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20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</row>
    <row r="273" spans="1:255" x14ac:dyDescent="0.25">
      <c r="A273" s="1"/>
      <c r="B273" s="1"/>
      <c r="C273" s="1"/>
      <c r="D273" s="1"/>
      <c r="E273" s="1"/>
      <c r="F273" s="8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20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</row>
    <row r="274" spans="1:255" x14ac:dyDescent="0.25">
      <c r="A274" s="1"/>
      <c r="B274" s="1"/>
      <c r="C274" s="1"/>
      <c r="D274" s="1"/>
      <c r="E274" s="1"/>
      <c r="F274" s="8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20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</row>
    <row r="275" spans="1:255" x14ac:dyDescent="0.25">
      <c r="A275" s="1"/>
      <c r="B275" s="1"/>
      <c r="C275" s="1"/>
      <c r="D275" s="1"/>
      <c r="E275" s="1"/>
      <c r="F275" s="8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20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</row>
    <row r="276" spans="1:255" x14ac:dyDescent="0.25">
      <c r="A276" s="1"/>
      <c r="B276" s="1"/>
      <c r="C276" s="1"/>
      <c r="D276" s="1"/>
      <c r="E276" s="1"/>
      <c r="F276" s="8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20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</row>
    <row r="277" spans="1:255" x14ac:dyDescent="0.25">
      <c r="A277" s="1"/>
      <c r="B277" s="1"/>
      <c r="C277" s="1"/>
      <c r="D277" s="1"/>
      <c r="E277" s="1"/>
      <c r="F277" s="8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20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</row>
    <row r="278" spans="1:255" x14ac:dyDescent="0.25">
      <c r="A278" s="1"/>
      <c r="B278" s="1"/>
      <c r="C278" s="1"/>
      <c r="D278" s="1"/>
      <c r="E278" s="1"/>
      <c r="F278" s="8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20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</row>
    <row r="279" spans="1:255" x14ac:dyDescent="0.25">
      <c r="A279" s="1"/>
      <c r="B279" s="1"/>
      <c r="C279" s="1"/>
      <c r="D279" s="1"/>
      <c r="E279" s="1"/>
      <c r="F279" s="8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20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</row>
    <row r="280" spans="1:255" x14ac:dyDescent="0.25">
      <c r="A280" s="1"/>
      <c r="B280" s="1"/>
      <c r="C280" s="1"/>
      <c r="D280" s="1"/>
      <c r="E280" s="1"/>
      <c r="F280" s="8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20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</row>
    <row r="281" spans="1:255" x14ac:dyDescent="0.25">
      <c r="A281" s="1"/>
      <c r="B281" s="1"/>
      <c r="C281" s="1"/>
      <c r="D281" s="1"/>
      <c r="E281" s="1"/>
      <c r="F281" s="8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20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</row>
    <row r="282" spans="1:255" x14ac:dyDescent="0.25">
      <c r="A282" s="1"/>
      <c r="B282" s="1"/>
      <c r="C282" s="1"/>
      <c r="D282" s="1"/>
      <c r="E282" s="1"/>
      <c r="F282" s="8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20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</row>
    <row r="283" spans="1:255" x14ac:dyDescent="0.25">
      <c r="A283" s="1"/>
      <c r="B283" s="1"/>
      <c r="C283" s="1"/>
      <c r="D283" s="1"/>
      <c r="E283" s="1"/>
      <c r="F283" s="8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20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</row>
    <row r="284" spans="1:255" x14ac:dyDescent="0.25">
      <c r="A284" s="1"/>
      <c r="B284" s="1"/>
      <c r="C284" s="1"/>
      <c r="D284" s="1"/>
      <c r="E284" s="1"/>
      <c r="F284" s="8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20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</row>
    <row r="285" spans="1:255" x14ac:dyDescent="0.25">
      <c r="A285" s="1"/>
      <c r="B285" s="1"/>
      <c r="C285" s="1"/>
      <c r="D285" s="1"/>
      <c r="E285" s="1"/>
      <c r="F285" s="8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20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</row>
    <row r="286" spans="1:255" x14ac:dyDescent="0.25">
      <c r="A286" s="1"/>
      <c r="B286" s="1"/>
      <c r="C286" s="1"/>
      <c r="D286" s="1"/>
      <c r="E286" s="1"/>
      <c r="F286" s="8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20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</row>
    <row r="287" spans="1:255" x14ac:dyDescent="0.25">
      <c r="A287" s="1"/>
      <c r="B287" s="1"/>
      <c r="C287" s="1"/>
      <c r="D287" s="1"/>
      <c r="E287" s="1"/>
      <c r="F287" s="8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20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</row>
    <row r="288" spans="1:255" x14ac:dyDescent="0.25">
      <c r="A288" s="1"/>
      <c r="B288" s="1"/>
      <c r="C288" s="1"/>
      <c r="D288" s="1"/>
      <c r="E288" s="1"/>
      <c r="F288" s="8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20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</row>
    <row r="289" spans="1:255" x14ac:dyDescent="0.25">
      <c r="A289" s="1"/>
      <c r="B289" s="1"/>
      <c r="C289" s="1"/>
      <c r="D289" s="1"/>
      <c r="E289" s="1"/>
      <c r="F289" s="8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20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</row>
    <row r="290" spans="1:255" x14ac:dyDescent="0.25">
      <c r="A290" s="1"/>
      <c r="B290" s="1"/>
      <c r="C290" s="1"/>
      <c r="D290" s="1"/>
      <c r="E290" s="1"/>
      <c r="F290" s="8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20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</row>
    <row r="291" spans="1:255" x14ac:dyDescent="0.25">
      <c r="A291" s="1"/>
      <c r="B291" s="1"/>
      <c r="C291" s="1"/>
      <c r="D291" s="1"/>
      <c r="E291" s="1"/>
      <c r="F291" s="8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20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</row>
    <row r="292" spans="1:255" x14ac:dyDescent="0.25">
      <c r="A292" s="1"/>
      <c r="B292" s="1"/>
      <c r="C292" s="1"/>
      <c r="D292" s="1"/>
      <c r="E292" s="1"/>
      <c r="F292" s="8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20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</row>
    <row r="293" spans="1:255" x14ac:dyDescent="0.25">
      <c r="A293" s="1"/>
      <c r="B293" s="1"/>
      <c r="C293" s="1"/>
      <c r="D293" s="1"/>
      <c r="E293" s="1"/>
      <c r="F293" s="8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20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</row>
    <row r="294" spans="1:255" x14ac:dyDescent="0.25">
      <c r="A294" s="1"/>
      <c r="B294" s="1"/>
      <c r="C294" s="1"/>
      <c r="D294" s="1"/>
      <c r="E294" s="1"/>
      <c r="F294" s="8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20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</row>
  </sheetData>
  <autoFilter ref="A1:IV90" xr:uid="{350CA244-C498-40D8-B5A5-8D8B3F5D0C35}">
    <sortState xmlns:xlrd2="http://schemas.microsoft.com/office/spreadsheetml/2017/richdata2" ref="A2:IV90">
      <sortCondition sortBy="cellColor" ref="AZ1:AZ90" dxfId="135"/>
    </sortState>
  </autoFilter>
  <conditionalFormatting sqref="A1">
    <cfRule type="duplicateValues" dxfId="134" priority="10"/>
    <cfRule type="duplicateValues" dxfId="133" priority="2"/>
    <cfRule type="duplicateValues" dxfId="132" priority="3"/>
    <cfRule type="duplicateValues" dxfId="131" priority="4"/>
    <cfRule type="duplicateValues" dxfId="130" priority="5"/>
    <cfRule type="duplicateValues" dxfId="129" priority="6"/>
    <cfRule type="duplicateValues" dxfId="128" priority="7"/>
    <cfRule type="duplicateValues" dxfId="127" priority="8"/>
    <cfRule type="duplicateValues" dxfId="126" priority="9"/>
    <cfRule type="duplicateValues" dxfId="125" priority="11" stopIfTrue="1"/>
  </conditionalFormatting>
  <conditionalFormatting sqref="A1:A1048576">
    <cfRule type="duplicateValues" dxfId="124" priority="1"/>
  </conditionalFormatting>
  <conditionalFormatting sqref="B1">
    <cfRule type="duplicateValues" dxfId="123" priority="91"/>
    <cfRule type="duplicateValues" dxfId="122" priority="90"/>
    <cfRule type="duplicateValues" dxfId="121" priority="89"/>
    <cfRule type="duplicateValues" dxfId="120" priority="87"/>
    <cfRule type="duplicateValues" dxfId="119" priority="88"/>
    <cfRule type="duplicateValues" dxfId="118" priority="96" stopIfTrue="1"/>
    <cfRule type="duplicateValues" dxfId="117" priority="95"/>
    <cfRule type="duplicateValues" dxfId="116" priority="94"/>
    <cfRule type="duplicateValues" dxfId="115" priority="93"/>
    <cfRule type="duplicateValues" dxfId="114" priority="92"/>
  </conditionalFormatting>
  <conditionalFormatting sqref="B77:B84">
    <cfRule type="duplicateValues" dxfId="113" priority="98"/>
  </conditionalFormatting>
  <conditionalFormatting sqref="C1:D1">
    <cfRule type="duplicateValues" dxfId="112" priority="70"/>
    <cfRule type="duplicateValues" dxfId="111" priority="71" stopIfTrue="1"/>
  </conditionalFormatting>
  <conditionalFormatting sqref="D1">
    <cfRule type="duplicateValues" dxfId="110" priority="61"/>
    <cfRule type="duplicateValues" dxfId="109" priority="63"/>
    <cfRule type="duplicateValues" dxfId="108" priority="64"/>
    <cfRule type="duplicateValues" dxfId="107" priority="65"/>
    <cfRule type="duplicateValues" dxfId="106" priority="66"/>
    <cfRule type="duplicateValues" dxfId="105" priority="67"/>
    <cfRule type="duplicateValues" dxfId="104" priority="60"/>
    <cfRule type="duplicateValues" dxfId="103" priority="62"/>
  </conditionalFormatting>
  <conditionalFormatting sqref="D1:D1048576">
    <cfRule type="duplicateValues" dxfId="102" priority="12"/>
  </conditionalFormatting>
  <conditionalFormatting sqref="E1:F1">
    <cfRule type="duplicateValues" dxfId="101" priority="73"/>
    <cfRule type="duplicateValues" dxfId="100" priority="69"/>
    <cfRule type="duplicateValues" dxfId="99" priority="74"/>
    <cfRule type="duplicateValues" dxfId="98" priority="72"/>
  </conditionalFormatting>
  <conditionalFormatting sqref="G1">
    <cfRule type="duplicateValues" dxfId="97" priority="76" stopIfTrue="1"/>
    <cfRule type="duplicateValues" dxfId="96" priority="75"/>
  </conditionalFormatting>
  <conditionalFormatting sqref="J1 H1">
    <cfRule type="duplicateValues" dxfId="95" priority="85" stopIfTrue="1"/>
    <cfRule type="duplicateValues" dxfId="94" priority="84"/>
  </conditionalFormatting>
  <conditionalFormatting sqref="P1:Q1">
    <cfRule type="duplicateValues" dxfId="93" priority="86"/>
  </conditionalFormatting>
  <conditionalFormatting sqref="R1:T1">
    <cfRule type="duplicateValues" dxfId="92" priority="83"/>
  </conditionalFormatting>
  <conditionalFormatting sqref="Y1:AA1">
    <cfRule type="duplicateValues" dxfId="91" priority="82"/>
    <cfRule type="duplicateValues" dxfId="90" priority="77"/>
    <cfRule type="duplicateValues" dxfId="89" priority="68"/>
    <cfRule type="duplicateValues" dxfId="88" priority="58"/>
  </conditionalFormatting>
  <conditionalFormatting sqref="AB1:AB86 AB90:AB1048576">
    <cfRule type="duplicateValues" dxfId="87" priority="18"/>
  </conditionalFormatting>
  <conditionalFormatting sqref="AB72">
    <cfRule type="duplicateValues" dxfId="86" priority="31"/>
  </conditionalFormatting>
  <conditionalFormatting sqref="AB73">
    <cfRule type="duplicateValues" dxfId="85" priority="30"/>
  </conditionalFormatting>
  <conditionalFormatting sqref="AB74">
    <cfRule type="duplicateValues" dxfId="84" priority="28"/>
  </conditionalFormatting>
  <conditionalFormatting sqref="AB75">
    <cfRule type="duplicateValues" dxfId="83" priority="26"/>
  </conditionalFormatting>
  <conditionalFormatting sqref="EL1">
    <cfRule type="duplicateValues" dxfId="82" priority="78"/>
    <cfRule type="duplicateValues" dxfId="81" priority="80"/>
    <cfRule type="duplicateValues" dxfId="80" priority="59"/>
    <cfRule type="duplicateValues" dxfId="79" priority="81" stopIfTrue="1"/>
    <cfRule type="duplicateValues" dxfId="78" priority="79"/>
  </conditionalFormatting>
  <conditionalFormatting sqref="FD1">
    <cfRule type="duplicateValues" dxfId="77" priority="43"/>
    <cfRule type="duplicateValues" dxfId="76" priority="46"/>
    <cfRule type="duplicateValues" dxfId="75" priority="45"/>
    <cfRule type="duplicateValues" dxfId="74" priority="44"/>
    <cfRule type="duplicateValues" dxfId="73" priority="47" stopIfTrue="1"/>
  </conditionalFormatting>
  <conditionalFormatting sqref="FV1">
    <cfRule type="duplicateValues" dxfId="72" priority="38"/>
    <cfRule type="duplicateValues" dxfId="71" priority="41"/>
    <cfRule type="duplicateValues" dxfId="70" priority="40"/>
    <cfRule type="duplicateValues" dxfId="69" priority="39"/>
    <cfRule type="duplicateValues" dxfId="68" priority="42" stopIfTrue="1"/>
  </conditionalFormatting>
  <conditionalFormatting sqref="GO1">
    <cfRule type="duplicateValues" dxfId="67" priority="36"/>
    <cfRule type="duplicateValues" dxfId="66" priority="35"/>
    <cfRule type="duplicateValues" dxfId="65" priority="34"/>
    <cfRule type="duplicateValues" dxfId="64" priority="33"/>
    <cfRule type="duplicateValues" dxfId="63" priority="37" stopIfTrue="1"/>
  </conditionalFormatting>
  <dataValidations count="3">
    <dataValidation type="whole" allowBlank="1" showInputMessage="1" showErrorMessage="1" sqref="AB72:AB75" xr:uid="{BAAC83AA-2E79-45C1-87BE-885053A59A0A}">
      <formula1>100000</formula1>
      <formula2>9999999999</formula2>
    </dataValidation>
    <dataValidation type="list" allowBlank="1" showInputMessage="1" showErrorMessage="1" sqref="H72" xr:uid="{021DAE4B-8728-42C2-AD0F-CCA6FA95E71D}">
      <formula1>"APROBADO, APLAZADO, NEGADO, APROBADO CONDICIONADO, ANULADO"</formula1>
    </dataValidation>
    <dataValidation type="whole" allowBlank="1" showInputMessage="1" showErrorMessage="1" sqref="R72:R75 R86:R88 R2" xr:uid="{7C42BD42-2418-408E-8045-25D977C37C77}">
      <formula1>10057725</formula1>
      <formula2>19999999</formula2>
    </dataValidation>
  </dataValidations>
  <hyperlinks>
    <hyperlink ref="BG33" r:id="rId1" xr:uid="{60377131-8591-4C54-82EF-2DDFAD9B350C}"/>
    <hyperlink ref="CA33" r:id="rId2" xr:uid="{B6FDFDBB-4E25-47EA-BA17-13E16DBE46B0}"/>
    <hyperlink ref="BG68" r:id="rId3" xr:uid="{DC76743C-D440-409C-9E4E-0B6D7EFF75A3}"/>
    <hyperlink ref="CA68" r:id="rId4" xr:uid="{B6239036-8705-4563-A31C-B8A5E2DD58B5}"/>
    <hyperlink ref="HC33" r:id="rId5" xr:uid="{3AE130EC-42CB-4127-803A-4E137A0898E1}"/>
    <hyperlink ref="HC68" r:id="rId6" xr:uid="{75197AD8-BA92-4114-9CBC-4A03A445DB65}"/>
    <hyperlink ref="HC12" r:id="rId7" xr:uid="{B843C24C-96A5-4A75-A827-B7006E3879F5}"/>
    <hyperlink ref="BG39" r:id="rId8" xr:uid="{55FFF2D1-0E39-42F6-A185-55A9EB3E80D3}"/>
    <hyperlink ref="CA39" r:id="rId9" xr:uid="{EE2B62EA-B8E2-4F27-AE26-1B4C3B3EE4DE}"/>
    <hyperlink ref="HC39" r:id="rId10" xr:uid="{12BE415B-D2A1-43EA-9CDE-AE1E2AA172EB}"/>
    <hyperlink ref="BG37" r:id="rId11" xr:uid="{6CB90DC4-2AD5-4BE0-9E3F-AEE16FBB5886}"/>
    <hyperlink ref="CA37" r:id="rId12" xr:uid="{E4DA6CEC-6638-4F54-A09F-DDDD6CA5BC0B}"/>
    <hyperlink ref="HC37" r:id="rId13" xr:uid="{A9963BE4-98AA-439F-8797-921777D74C61}"/>
    <hyperlink ref="BG38" r:id="rId14" xr:uid="{D8D3FB73-CF54-4A44-B031-EDB2214D625C}"/>
    <hyperlink ref="CA38" r:id="rId15" xr:uid="{9FEFA84F-1F87-481D-9CBB-BB1141FB02E7}"/>
    <hyperlink ref="HC38" r:id="rId16" xr:uid="{B8993B48-A240-4F9E-B8EB-78C5B2FE0CF2}"/>
    <hyperlink ref="BG34" r:id="rId17" xr:uid="{B25E58D6-40DB-4CE5-A08B-8F72153C5070}"/>
    <hyperlink ref="CA34" r:id="rId18" xr:uid="{12150B10-D14C-4339-9A6D-28FB5A134291}"/>
    <hyperlink ref="HC34" r:id="rId19" xr:uid="{2D869512-96AB-4878-AC7B-332D10C95103}"/>
    <hyperlink ref="HC82" r:id="rId20" xr:uid="{7F0DA762-62E9-4BE4-B50D-06E232932957}"/>
    <hyperlink ref="HC72" r:id="rId21" xr:uid="{64D4D810-3C7C-4CC7-A3C4-4DF22CC4B55C}"/>
    <hyperlink ref="BG73" r:id="rId22" xr:uid="{0851CD80-F329-431B-9F7B-D465175DC740}"/>
    <hyperlink ref="CA73" r:id="rId23" xr:uid="{8C96F1F8-99D8-462B-B349-7F531DAB6831}"/>
    <hyperlink ref="HC73" r:id="rId24" xr:uid="{EFCEE150-D1B8-4281-86A5-AD894550C767}"/>
    <hyperlink ref="BG42" r:id="rId25" xr:uid="{515B9BDF-4439-4F2C-8F41-03D1B14D6B99}"/>
    <hyperlink ref="CA42" r:id="rId26" xr:uid="{8C12ABCA-79D4-4207-9836-10A7B2A58E78}"/>
    <hyperlink ref="HC42" r:id="rId27" xr:uid="{494CCE14-8774-4858-9212-EE527E39186F}"/>
    <hyperlink ref="BG44" r:id="rId28" xr:uid="{2A816DA1-315C-41D0-BDE5-8725F84104CF}"/>
    <hyperlink ref="CA44" r:id="rId29" xr:uid="{3EEF61F7-A7AB-4DD8-B03D-862C6F5CC522}"/>
    <hyperlink ref="DQ44" r:id="rId30" xr:uid="{FCDC716B-13EA-4DF3-9B01-950E9D816CF1}"/>
    <hyperlink ref="HC44" r:id="rId31" xr:uid="{6A0D5CE0-809A-4167-9B8D-42AE2953A903}"/>
    <hyperlink ref="BG74" r:id="rId32" xr:uid="{D13564BD-5B92-401D-A806-004DD1B6472F}"/>
    <hyperlink ref="CA74" r:id="rId33" xr:uid="{79693D0C-99B9-43FC-8B3B-5E9C0EE8A26F}"/>
    <hyperlink ref="DQ74" r:id="rId34" xr:uid="{0090989E-BB57-42EB-AFFF-7FB14F241FD3}"/>
    <hyperlink ref="HC74" r:id="rId35" xr:uid="{227C63B9-D9DB-435D-9EA2-ABECB64F703D}"/>
    <hyperlink ref="BG43" r:id="rId36" xr:uid="{FECB8606-5594-465A-8703-D03CEBFC052B}"/>
    <hyperlink ref="CA43" r:id="rId37" xr:uid="{C671E68B-1755-4477-9D42-B28421A74857}"/>
    <hyperlink ref="HC43" r:id="rId38" xr:uid="{19C58D89-7B84-4362-8707-2E9ABCBB1B79}"/>
    <hyperlink ref="BG69" r:id="rId39" xr:uid="{D9ADE04E-BFF9-4172-A8AB-4E4881AD6B72}"/>
    <hyperlink ref="CA69" r:id="rId40" xr:uid="{6BAD6615-92CE-4AE0-BE4A-19E805B53100}"/>
    <hyperlink ref="HC69" r:id="rId41" xr:uid="{BFB21BFB-AF43-4270-9761-EC4EB291E2D9}"/>
    <hyperlink ref="BG75" r:id="rId42" xr:uid="{6CB87E40-08D8-4587-A66E-FD91F8AB8FBC}"/>
    <hyperlink ref="CA75" r:id="rId43" xr:uid="{A6C5B739-EA79-4673-872E-2BC9FC54E278}"/>
    <hyperlink ref="HC75" r:id="rId44" xr:uid="{350AA14D-2F6F-4E03-8552-DAA8DC6DCF5C}"/>
    <hyperlink ref="BG11" r:id="rId45" xr:uid="{56B1B9B5-0A4A-4449-AB89-1E54013F980F}"/>
    <hyperlink ref="CA11" r:id="rId46" xr:uid="{7F1F622E-A44C-4A09-A2A2-8BB7A5B30978}"/>
    <hyperlink ref="HC11" r:id="rId47" xr:uid="{BC08B95C-A470-45E1-B700-ECE24DA01C9F}"/>
    <hyperlink ref="HC46" r:id="rId48" xr:uid="{D074BAEB-2558-47AE-B384-65289CD566BD}"/>
    <hyperlink ref="DQ75" r:id="rId49" xr:uid="{BB59E7AF-516D-400D-A0AF-BAC7DF879E16}"/>
    <hyperlink ref="DQ49" r:id="rId50" xr:uid="{AC0287B2-A5A2-4614-8272-2C2C604EF21B}"/>
    <hyperlink ref="BG45" r:id="rId51" xr:uid="{1AE227C6-ABB0-43A2-9F8E-39721383C8FA}"/>
    <hyperlink ref="DQ45" r:id="rId52" xr:uid="{A801FDFE-EFF4-4577-88BE-486DB374C52B}"/>
    <hyperlink ref="DQ11" r:id="rId53" xr:uid="{A65AC341-FA76-41B6-A20C-477FF1DF5EED}"/>
    <hyperlink ref="DQ69" r:id="rId54" xr:uid="{33460466-F41E-48B4-AD11-0F9906745C86}"/>
    <hyperlink ref="HC49" r:id="rId55" xr:uid="{9B6ED213-1EA8-48F4-BDB3-9D5B4D2F6E64}"/>
    <hyperlink ref="HC45" r:id="rId56" xr:uid="{BCFA600E-E4E0-4C33-B51A-186865C32AF9}"/>
    <hyperlink ref="BG50" r:id="rId57" xr:uid="{0E1DA149-DC6D-43F4-B2BD-103DCE42E57B}"/>
    <hyperlink ref="HC50" r:id="rId58" xr:uid="{FACE97D0-F9EE-4C0E-947F-276D9E901E1F}"/>
    <hyperlink ref="BG48" r:id="rId59" xr:uid="{C8553129-D2FD-4E0F-BD9A-1E61703B70D7}"/>
    <hyperlink ref="BG49" r:id="rId60" xr:uid="{FDBF478F-3D13-479A-9B0A-270715BCCC33}"/>
    <hyperlink ref="HC48" r:id="rId61" xr:uid="{256D7A13-053F-497B-99E7-E65105E09110}"/>
    <hyperlink ref="CA19" r:id="rId62" xr:uid="{98FA77C0-AF89-4490-8E89-7F7EE5118F50}"/>
    <hyperlink ref="HC19" r:id="rId63" xr:uid="{E86C5385-037D-43FA-B60C-4E826886365A}"/>
    <hyperlink ref="DQ50" r:id="rId64" xr:uid="{66AE7D86-05DF-444D-8742-310B6BFFBF86}"/>
    <hyperlink ref="BG47" r:id="rId65" xr:uid="{65CE50E9-648C-4BED-A225-FC4706527BFC}"/>
    <hyperlink ref="CA47" r:id="rId66" xr:uid="{221A1651-4EFB-4A8C-AF30-929E1E75A4A4}"/>
    <hyperlink ref="DQ47" r:id="rId67" xr:uid="{FB08BF8F-2786-439B-BF54-7479471A3474}"/>
    <hyperlink ref="HC47" r:id="rId68" xr:uid="{19306F02-33DD-4280-8AA7-577586615EA8}"/>
    <hyperlink ref="BG29" r:id="rId69" xr:uid="{FD7DB7A3-D86F-4458-99F3-473DC13193AA}"/>
    <hyperlink ref="CA29" r:id="rId70" xr:uid="{5246CF87-29B5-499C-949F-2C61754D89F1}"/>
    <hyperlink ref="DQ29" r:id="rId71" xr:uid="{89411616-6C32-429D-9C58-8D573F02A592}"/>
    <hyperlink ref="HC29" r:id="rId72" xr:uid="{5EE0FF07-F809-4C21-AF2C-5B5B8A047E3F}"/>
    <hyperlink ref="CA28" r:id="rId73" xr:uid="{75EFB0FC-DF26-417F-8133-D0C420987A79}"/>
    <hyperlink ref="HC28" r:id="rId74" xr:uid="{269ABCC8-EED9-4DED-8C1E-985EDD1D00AE}"/>
    <hyperlink ref="DQ28" r:id="rId75" xr:uid="{DA09FCE2-2784-4640-AE6B-CA51363FF3A2}"/>
    <hyperlink ref="CA76" r:id="rId76" xr:uid="{47C04757-066B-4CA3-820B-89E04EDC1949}"/>
    <hyperlink ref="HC5" r:id="rId77" xr:uid="{6F4B2A4D-77E6-4243-BAD4-B4D553AF474A}"/>
    <hyperlink ref="HC76" r:id="rId78" xr:uid="{D95C0669-9458-48B0-A8F1-30C564D1E32C}"/>
    <hyperlink ref="DQ76" r:id="rId79" xr:uid="{D604DB3D-9265-419F-AE86-1736AF5DE86F}"/>
    <hyperlink ref="BG7" r:id="rId80" xr:uid="{43DFDE38-0D00-42C4-8D31-89B40B335470}"/>
    <hyperlink ref="CA7" r:id="rId81" xr:uid="{7E8DA668-411D-49C3-AD2A-02C745187B09}"/>
    <hyperlink ref="HC7" r:id="rId82" xr:uid="{FE9B33CD-9A4E-4CB6-9C6E-E9B40F61BF05}"/>
    <hyperlink ref="HC14" r:id="rId83" xr:uid="{03ADDD0B-13A8-407B-98D7-0BD5F849F1D5}"/>
    <hyperlink ref="BG14" r:id="rId84" xr:uid="{C131F47D-8643-48FF-9B5F-09811247F81B}"/>
    <hyperlink ref="CA14" r:id="rId85" xr:uid="{80CF1915-EF26-4C8E-8CE7-E15D29377370}"/>
    <hyperlink ref="DQ7" r:id="rId86" xr:uid="{7032C1B8-66D8-4E6E-AE3C-681B978F9772}"/>
    <hyperlink ref="DQ14" r:id="rId87" xr:uid="{2D0BF499-5458-4515-9B20-2B0967038DF6}"/>
    <hyperlink ref="CA4" r:id="rId88" xr:uid="{B03BACB8-2680-4087-A3F0-E4759182AFAC}"/>
    <hyperlink ref="HC4" r:id="rId89" xr:uid="{C107D68E-4091-4584-9375-AEC634FADBC9}"/>
    <hyperlink ref="DQ37" r:id="rId90" xr:uid="{04BB6A3D-8D65-4686-B724-8DFECAB6F58E}"/>
    <hyperlink ref="HC13" r:id="rId91" xr:uid="{0A373D71-77AC-46B7-87C5-54B66B46C41F}"/>
    <hyperlink ref="BG71" r:id="rId92" xr:uid="{28C71FBC-07C5-46B4-B318-973D6D5D484C}"/>
    <hyperlink ref="CA71" r:id="rId93" xr:uid="{EB4DBD59-BA8F-430D-BA43-60A3961223BE}"/>
    <hyperlink ref="DQ71" r:id="rId94" xr:uid="{5414CB75-CE37-4D1D-B1CF-B23555F4B0B3}"/>
    <hyperlink ref="HC71" r:id="rId95" xr:uid="{D01B124F-04BA-45DA-8CB5-6E142B3A1325}"/>
    <hyperlink ref="BG17" r:id="rId96" xr:uid="{73F5E1F7-F083-49B3-8BB3-576B82326E57}"/>
    <hyperlink ref="CA17" r:id="rId97" xr:uid="{60CEEF5D-A4D8-4062-BE27-7A3E5A8029DB}"/>
    <hyperlink ref="BG2" r:id="rId98" xr:uid="{64C52D33-F886-4759-AC79-0599099DFBF7}"/>
    <hyperlink ref="CA2" r:id="rId99" xr:uid="{0EB7D3C8-1EAB-4A64-9475-815C3C49ED14}"/>
    <hyperlink ref="HC2" r:id="rId100" xr:uid="{FBA02106-A8D7-4048-8929-A63FC5756169}"/>
    <hyperlink ref="BG3" r:id="rId101" xr:uid="{DC860065-8C76-418D-B9EB-F4438539B7BC}"/>
    <hyperlink ref="HC3" r:id="rId102" xr:uid="{1BA6B054-A5B5-46F1-BFDE-F6539C8F8AA1}"/>
    <hyperlink ref="DQ3" r:id="rId103" xr:uid="{56A83DEF-5EA6-4D6F-BDA8-A1E4301A391B}"/>
    <hyperlink ref="BG5" r:id="rId104" xr:uid="{2D824545-FA1E-4779-8369-6140985EC422}"/>
    <hyperlink ref="CA5" r:id="rId105" xr:uid="{05A33D86-6E1F-48BC-B32C-A12725259A8E}"/>
    <hyperlink ref="BG6" r:id="rId106" xr:uid="{20CB19AF-8498-448D-B180-83E7141A0FC3}"/>
    <hyperlink ref="CA6" r:id="rId107" xr:uid="{7B33732A-BF20-4161-AC0C-A8443F62D51B}"/>
    <hyperlink ref="HC6" r:id="rId108" xr:uid="{FD1C2EAB-122E-4F94-8C2D-1502F59DC3F2}"/>
    <hyperlink ref="BG15" r:id="rId109" xr:uid="{5FE19F08-D5FD-44CF-8FF6-80BF946D1133}"/>
    <hyperlink ref="CA15" r:id="rId110" xr:uid="{6F102186-5CA4-4885-8071-D7E893F0CCF2}"/>
    <hyperlink ref="DQ6" r:id="rId111" xr:uid="{5A319626-A562-4A69-A608-B8143ABE6B65}"/>
    <hyperlink ref="HC15" r:id="rId112" xr:uid="{6D1740AC-4723-4F24-8EC3-32A40A21BB15}"/>
    <hyperlink ref="BG77" r:id="rId113" xr:uid="{414699A6-0C5A-428B-B91E-DEE62E935661}"/>
    <hyperlink ref="CA77" r:id="rId114" xr:uid="{E17EE1CC-AD1E-4DA6-8461-5C2753387EE6}"/>
    <hyperlink ref="DQ77" r:id="rId115" xr:uid="{8B8466AF-970A-4750-87B2-AA71F139254F}"/>
    <hyperlink ref="BG8" r:id="rId116" xr:uid="{FC4F348D-0C94-45FF-9F42-EC23527627A9}"/>
    <hyperlink ref="CA8" r:id="rId117" xr:uid="{D402B85E-6399-4695-B7EE-11DDBFE40994}"/>
    <hyperlink ref="HC8" r:id="rId118" xr:uid="{F44C22B7-E1C4-4470-9AB1-9ABF99623889}"/>
    <hyperlink ref="DQ8" r:id="rId119" xr:uid="{1D2B1896-2106-4E87-9934-B259D97246FF}"/>
    <hyperlink ref="BG9" r:id="rId120" xr:uid="{87CA97E4-D511-4E12-B72C-3F397E1E94B1}"/>
    <hyperlink ref="CA9" r:id="rId121" xr:uid="{4890C8E7-3DFC-4756-AAE0-1D8BBEDC4184}"/>
    <hyperlink ref="DQ9" r:id="rId122" xr:uid="{27511F50-EA5B-416A-9D9A-31B908CA552D}"/>
    <hyperlink ref="HC9" r:id="rId123" xr:uid="{4D614A4F-7B65-4130-8367-8B9CAE0DEE38}"/>
    <hyperlink ref="BG78" r:id="rId124" xr:uid="{9D6F96FE-A20C-445A-BD1B-61C663F48D72}"/>
    <hyperlink ref="DQ78" r:id="rId125" xr:uid="{7A35CA43-BC95-44C1-8569-DFC0B6620922}"/>
    <hyperlink ref="CA79" r:id="rId126" xr:uid="{6F4790D6-2BE1-42C9-BF13-8212BB4C0EF2}"/>
    <hyperlink ref="BG57" r:id="rId127" xr:uid="{B35F5C44-AED1-4102-83E3-40FA3D48CA97}"/>
    <hyperlink ref="CA57" r:id="rId128" xr:uid="{48D8F58F-C18B-4D8E-B729-E524949FAD76}"/>
    <hyperlink ref="BG65" r:id="rId129" xr:uid="{A9C9C312-DE6A-4F2C-9994-DF945F925B04}"/>
    <hyperlink ref="BG58" r:id="rId130" xr:uid="{DB6AD237-3586-4D48-A445-E60B0D83359A}"/>
    <hyperlink ref="BG20" r:id="rId131" xr:uid="{5FB120B8-B8B0-484B-A3F0-5178339B9782}"/>
    <hyperlink ref="CA20" r:id="rId132" xr:uid="{9C9B02DE-CD9F-4EBE-BAFF-FF5EBAEA2E3F}"/>
    <hyperlink ref="BG59" r:id="rId133" xr:uid="{54262E4A-C788-41A2-93C2-1BCA7C15E071}"/>
    <hyperlink ref="CA59" r:id="rId134" xr:uid="{1796AF43-C461-459F-9580-999E1207AE60}"/>
    <hyperlink ref="BG60" r:id="rId135" xr:uid="{F5BE302B-6CCD-40E8-9FB7-D92D57BE9F07}"/>
    <hyperlink ref="BG54" r:id="rId136" xr:uid="{3CC81D95-AB96-4D65-B392-6C2B710523F6}"/>
    <hyperlink ref="CA54" r:id="rId137" xr:uid="{D32A6185-9342-4F9E-94E0-157B8F364110}"/>
    <hyperlink ref="BG53" r:id="rId138" xr:uid="{BAE4CBE3-AF91-4663-839D-C5BD658D85F4}"/>
    <hyperlink ref="DQ56" r:id="rId139" xr:uid="{10121DC8-A802-4129-8F55-2673959A2368}"/>
    <hyperlink ref="DQ79" r:id="rId140" xr:uid="{20E7AB88-8DA8-4E7B-A0BC-778AC2BCA375}"/>
    <hyperlink ref="BG56" r:id="rId141" xr:uid="{CD976AA1-5555-40AD-B6E9-7BB1EB8FD8E4}"/>
    <hyperlink ref="DQ58" r:id="rId142" xr:uid="{6C4725E5-EFDB-404F-B631-D1AB137EEE42}"/>
    <hyperlink ref="DQ63" r:id="rId143" xr:uid="{6CF7A97F-1686-4BD6-810B-37B660331B35}"/>
    <hyperlink ref="DQ54" r:id="rId144" xr:uid="{4DEA28AD-88E6-4E6C-8A00-29B79039E20A}"/>
    <hyperlink ref="DQ21" r:id="rId145" xr:uid="{46799FE5-053A-411A-A42D-CA499983AB8B}"/>
    <hyperlink ref="HC21" r:id="rId146" xr:uid="{7BD10E65-CBC3-409E-81DF-8B61BBBFE8F4}"/>
    <hyperlink ref="BG63" r:id="rId147" xr:uid="{76463BB0-9899-42B7-B329-63B352C531CE}"/>
    <hyperlink ref="DQ19" r:id="rId148" xr:uid="{8324EBAE-4CC7-4817-A449-3CCCE59B2529}"/>
    <hyperlink ref="BG51" r:id="rId149" xr:uid="{AF8FAFD4-42B2-4C59-ABA7-279365C6CD17}"/>
    <hyperlink ref="CA51" r:id="rId150" xr:uid="{22FF7123-F32A-4B21-8D1F-918E97473133}"/>
    <hyperlink ref="HC51" r:id="rId151" xr:uid="{51042AE5-0951-4F53-B489-531603EEE27A}"/>
    <hyperlink ref="BG32" r:id="rId152" xr:uid="{FD8A7BE3-B35C-4802-A6E4-5516FDE329C4}"/>
    <hyperlink ref="CA32" r:id="rId153" xr:uid="{02EE096B-F206-4984-A4B2-417A188F16D3}"/>
    <hyperlink ref="HC32" r:id="rId154" xr:uid="{20FD7E31-5997-4EFC-BFBB-8965586A3F36}"/>
    <hyperlink ref="DQ32" r:id="rId155" xr:uid="{F4825D8C-F660-4447-8943-978393F5B5CF}"/>
    <hyperlink ref="BG12" r:id="rId156" xr:uid="{D85DF7C7-79DF-4920-8DAB-CF25B5FCF866}"/>
    <hyperlink ref="CA12" r:id="rId157" xr:uid="{6DA5C288-D80E-40F7-9728-8EF44DFD1C7F}"/>
    <hyperlink ref="CA82" r:id="rId158" xr:uid="{6A38F168-6203-4FA4-B73A-619F56F598FD}"/>
    <hyperlink ref="BG82" r:id="rId159" xr:uid="{ADCAC982-82C5-45E5-9059-EC553D386582}"/>
    <hyperlink ref="DQ82" r:id="rId160" xr:uid="{8FDB14C7-FCC9-44EC-94A0-0792E7E64062}"/>
    <hyperlink ref="DQ12" r:id="rId161" xr:uid="{F4B35723-1E4D-42A4-8DDD-2A86549B82CB}"/>
    <hyperlink ref="DQ72" r:id="rId162" xr:uid="{1B448F29-038C-4988-A106-CB6D6B176004}"/>
    <hyperlink ref="DQ73" r:id="rId163" xr:uid="{523FFBFE-E89E-4396-96C2-E7636BCDC7C9}"/>
    <hyperlink ref="BG72" r:id="rId164" xr:uid="{4A6398CF-ACF9-4D1D-A765-C473D3D54364}"/>
    <hyperlink ref="CA72" r:id="rId165" xr:uid="{A9EF2235-2427-4406-9893-8646B0E8B5CB}"/>
    <hyperlink ref="BG80" r:id="rId166" xr:uid="{FC9D23D7-7415-4442-8390-FEBCE61C07E3}"/>
    <hyperlink ref="CA80" r:id="rId167" xr:uid="{70614CB6-12E6-47FE-945F-B05F2E97870F}"/>
    <hyperlink ref="BG46" r:id="rId168" xr:uid="{EFE85E55-971D-44E2-AE06-8FCF929D2DD8}"/>
    <hyperlink ref="CA46" r:id="rId169" xr:uid="{A72613D5-6FBD-4550-91F0-09852588E99B}"/>
    <hyperlink ref="BG19" r:id="rId170" xr:uid="{D011ED25-4700-40E9-BF05-DDCB5E05ADAA}"/>
    <hyperlink ref="BG81" r:id="rId171" xr:uid="{A35A437D-66D4-44F9-B1EF-9EF2EAB1AFE5}"/>
    <hyperlink ref="CA81" r:id="rId172" xr:uid="{8E358DB0-A5EF-4151-BB88-FF45BEBE0CE9}"/>
    <hyperlink ref="DQ80" r:id="rId173" xr:uid="{848D7592-8485-4065-89FA-3225EF562122}"/>
    <hyperlink ref="DQ81" r:id="rId174" xr:uid="{3B86DBC4-022C-4806-BC25-3AD9B788177E}"/>
    <hyperlink ref="HC80" r:id="rId175" xr:uid="{E988EC16-AB45-447C-BC7A-A4E994384ABD}"/>
    <hyperlink ref="HC81" r:id="rId176" xr:uid="{0895DA94-4E56-464B-94B4-49A77F8E2D8F}"/>
    <hyperlink ref="CA48" r:id="rId177" xr:uid="{6C34AB97-A26E-4A86-BE5A-7ECD3AD1BC6A}"/>
    <hyperlink ref="BG76" r:id="rId178" xr:uid="{9F67E93E-2634-467D-88F1-87E1248A4AE1}"/>
    <hyperlink ref="HC70" r:id="rId179" xr:uid="{4D9F84B1-CCE0-4110-80AF-A52F7D10A5A8}"/>
    <hyperlink ref="BG28" r:id="rId180" xr:uid="{845575D1-9D0B-44A5-901D-947BC49A71F1}"/>
    <hyperlink ref="BG10" r:id="rId181" xr:uid="{B9AF260F-5990-43F1-A269-E48A0C3611B0}"/>
    <hyperlink ref="CA10" r:id="rId182" xr:uid="{2E5A0A75-2839-4635-A6D5-1D6B9851192E}"/>
    <hyperlink ref="HC10" r:id="rId183" xr:uid="{F0FEF915-4ED7-49C6-B299-E4C1C2156AA8}"/>
    <hyperlink ref="DQ10" r:id="rId184" xr:uid="{6657790A-1299-4963-9756-CD2B946EE4D2}"/>
    <hyperlink ref="BG70" r:id="rId185" xr:uid="{1360825B-FCAB-46EB-86AA-1A4CE3DE278F}"/>
    <hyperlink ref="CA70" r:id="rId186" xr:uid="{9A10835C-3437-48E3-BCAB-E40EE986EAC2}"/>
    <hyperlink ref="DQ70" r:id="rId187" xr:uid="{5A45866F-B6BA-468F-BC90-62DA54E880D9}"/>
    <hyperlink ref="BG13" r:id="rId188" xr:uid="{FDA82DD9-875B-4EED-853A-FF141767B2E5}"/>
    <hyperlink ref="CA13" r:id="rId189" xr:uid="{8F1758CA-D79E-448A-9253-BB13D0473E41}"/>
    <hyperlink ref="CA3" r:id="rId190" xr:uid="{46DAB38D-7917-43C9-B405-1CEBAFB5ECE8}"/>
    <hyperlink ref="DQ15" r:id="rId191" xr:uid="{5C92E160-0DC1-440C-94F9-CA0E567339F5}"/>
    <hyperlink ref="DQ65" r:id="rId192" xr:uid="{39BF5933-7A63-4DF8-8015-8A1A6341313C}"/>
    <hyperlink ref="CA78" r:id="rId193" xr:uid="{4569C66F-190B-47E8-88DE-7541BC4C533D}"/>
    <hyperlink ref="CA63" r:id="rId194" xr:uid="{E0E2FAD5-6150-4BB1-B732-054694364510}"/>
    <hyperlink ref="BG86" r:id="rId195" xr:uid="{F00A7724-4E66-44A3-8B3E-B684DF2E7F39}"/>
    <hyperlink ref="CA60" r:id="rId196" xr:uid="{7A39E2EA-DAE0-41B1-B2D1-192E989D1821}"/>
    <hyperlink ref="CA56" r:id="rId197" xr:uid="{362DA255-5A44-4EE1-859C-64139CACBE61}"/>
    <hyperlink ref="BG62" r:id="rId198" xr:uid="{56F7B576-2390-4FC5-80D4-12D42CB90D80}"/>
    <hyperlink ref="CA62" r:id="rId199" xr:uid="{0AD639D8-585C-4C3B-991A-4A3737316B0F}"/>
    <hyperlink ref="DQ62" r:id="rId200" xr:uid="{98628A41-69B4-485D-A483-7A474918693D}"/>
    <hyperlink ref="DQ85" r:id="rId201" xr:uid="{60080A46-648A-4D6F-A8A6-EBF4113E0E42}"/>
    <hyperlink ref="DQ89" r:id="rId202" xr:uid="{C659FA41-4318-4F6A-BCB3-EC98661502C0}"/>
    <hyperlink ref="DQ84" r:id="rId203" xr:uid="{360894E9-B9A1-4126-9167-71C1B49B27DC}"/>
    <hyperlink ref="DQ23" r:id="rId204" xr:uid="{DBA273A6-5CEA-4003-894E-3FC15DF06E1D}"/>
    <hyperlink ref="EI83" r:id="rId205" xr:uid="{F7517BBA-16D5-4463-94D2-F2592F6B19A4}"/>
    <hyperlink ref="CA36" r:id="rId206" xr:uid="{CECC20A5-74F1-456D-8054-E6FE4AD4B904}"/>
    <hyperlink ref="HC36" r:id="rId207" xr:uid="{9825E585-7C86-47B6-9BCA-E3FF30534D15}"/>
    <hyperlink ref="BG27" r:id="rId208" xr:uid="{095723DD-95FF-4C39-8B90-025FE9E6561E}"/>
    <hyperlink ref="CA27" r:id="rId209" xr:uid="{993E4F16-EEF6-443C-AD79-C7266BF37E37}"/>
    <hyperlink ref="BG24" r:id="rId210" xr:uid="{4F64BADB-9140-49B1-8813-BB158612241B}"/>
    <hyperlink ref="CA24" r:id="rId211" xr:uid="{9376C2C6-E9C2-4EC9-9D40-CE79077A93CF}"/>
    <hyperlink ref="DQ24" r:id="rId212" xr:uid="{C78CCB12-BF82-433A-B514-E2BC6EFDBA2F}"/>
    <hyperlink ref="HC24" r:id="rId213" xr:uid="{2E0C4FA0-8E8B-40C3-ACD0-5301926B9344}"/>
    <hyperlink ref="DQ30" r:id="rId214" xr:uid="{C314709C-0BFF-430F-B4F2-8B00113A57D5}"/>
    <hyperlink ref="HC30" r:id="rId215" xr:uid="{237A242A-C160-4BC4-81EB-909D1F1D1DD5}"/>
    <hyperlink ref="HC25" r:id="rId216" xr:uid="{1FD90E7E-474B-4BC0-8969-5536AAF3ED34}"/>
    <hyperlink ref="HC26" r:id="rId217" xr:uid="{724BD7EE-6DC7-4E72-9D3A-B0CC29E4E943}"/>
    <hyperlink ref="BG30" r:id="rId218" xr:uid="{6C9E4099-002C-4D95-951D-CDE5E4615666}"/>
    <hyperlink ref="CA30" r:id="rId219" xr:uid="{ABD210A4-BC40-43AF-B200-364DB7176B4E}"/>
    <hyperlink ref="BG25" r:id="rId220" xr:uid="{26DFA65E-BA11-4EDE-A8C7-89FEE800B876}"/>
    <hyperlink ref="CA25" r:id="rId221" xr:uid="{C2538175-1A98-4672-BA26-31008C0BB8BC}"/>
    <hyperlink ref="BG26" r:id="rId222" xr:uid="{BF33B81A-811C-4FF3-89BD-9BE782BCED26}"/>
    <hyperlink ref="DQ40" r:id="rId223" xr:uid="{E1FAF7BF-7C58-44A2-923D-AD172A626AB0}"/>
    <hyperlink ref="HC40" r:id="rId224" xr:uid="{0C7237E6-18E9-424E-8785-1007670D757B}"/>
    <hyperlink ref="BG41" r:id="rId225" xr:uid="{BBC04954-3B02-4273-90EA-732E233AAB4C}"/>
    <hyperlink ref="CA41" r:id="rId226" xr:uid="{153542D0-8FD4-412E-A53A-D42A5ADE1FD4}"/>
    <hyperlink ref="HC41" r:id="rId227" xr:uid="{BCF27EFF-0DD2-4A7B-808C-6C6AE048CF9C}"/>
    <hyperlink ref="BG35" r:id="rId228" xr:uid="{ABD7D6F4-7CF9-4D1A-B334-80C9AF133344}"/>
    <hyperlink ref="HC35" r:id="rId229" xr:uid="{94F46C73-39AE-4939-AE6E-38A779887EF6}"/>
    <hyperlink ref="BG40" r:id="rId230" xr:uid="{710AD30E-AB46-492B-8C98-9AC5DC600B0C}"/>
    <hyperlink ref="CA40" r:id="rId231" xr:uid="{26579B6F-0AFA-4073-AA3C-A413D9B8E0A6}"/>
    <hyperlink ref="DQ41" r:id="rId232" xr:uid="{0B0C8432-9AAE-48F8-BF48-D483C1BE61BD}"/>
    <hyperlink ref="CA35" r:id="rId233" xr:uid="{7676570F-709B-45BB-BC48-444685D8C5C8}"/>
    <hyperlink ref="BG16" r:id="rId234" xr:uid="{3708715A-711B-40CC-A796-4B9C8AFB7397}"/>
    <hyperlink ref="HC16" r:id="rId235" xr:uid="{AA54FA62-E5B6-4BFE-9D25-545B70C68EF6}"/>
    <hyperlink ref="BG31" r:id="rId236" xr:uid="{2A84CF12-E13F-4A54-B237-2F22419E182D}"/>
    <hyperlink ref="CA31" r:id="rId237" xr:uid="{E3118FF6-BAE6-4BD0-9DF9-F32BE6E45259}"/>
    <hyperlink ref="DQ31" r:id="rId238" xr:uid="{2D88C1FE-5397-437F-A51D-C7ED80A0A6D4}"/>
    <hyperlink ref="HC31" r:id="rId239" xr:uid="{B07603C8-9F12-48BC-952A-D7AF67B02467}"/>
    <hyperlink ref="DQ87" r:id="rId240" xr:uid="{58E70B74-1C48-4762-BD75-EF6063FAE63E}"/>
    <hyperlink ref="HC87" r:id="rId241" xr:uid="{694879C2-A8D7-4878-A4A9-F1F2F7CDCC97}"/>
    <hyperlink ref="BG18" r:id="rId242" xr:uid="{0F537C68-46CF-4679-9FEE-72E4047811BF}"/>
    <hyperlink ref="CA18" r:id="rId243" xr:uid="{6AB757DC-499E-4766-9DE2-D0AF72E717E8}"/>
    <hyperlink ref="HC18" r:id="rId244" xr:uid="{28442749-E649-47A5-B77C-1C45D91E6120}"/>
    <hyperlink ref="DQ18" r:id="rId245" xr:uid="{E1B416FA-9CB1-4E08-925D-9E639DAC34CF}"/>
    <hyperlink ref="BG88" r:id="rId246" xr:uid="{EE0AE0DC-3616-40D2-B8F3-3718F0D6B4F8}"/>
    <hyperlink ref="BG23" r:id="rId247" xr:uid="{19846C04-C3CC-4766-98D5-33D163841977}"/>
    <hyperlink ref="BG89" r:id="rId248" xr:uid="{FAFEE780-72CB-420B-B3DC-E70EAEF83E90}"/>
    <hyperlink ref="BG84" r:id="rId249" xr:uid="{448CA8CF-5F72-40C3-B003-52320B4DFF63}"/>
    <hyperlink ref="BG64" r:id="rId250" xr:uid="{C34D62D0-2216-4119-9E20-719FC90C6D79}"/>
    <hyperlink ref="BG55" r:id="rId251" xr:uid="{9B4F92D6-C101-4139-8F51-CD4D6A69A381}"/>
    <hyperlink ref="BG83" r:id="rId252" xr:uid="{D44A331E-26AD-4C70-A4E3-DBF428CDF1C1}"/>
    <hyperlink ref="DQ39" r:id="rId253" xr:uid="{67D24179-31BC-460C-8184-D4674B882FF2}"/>
    <hyperlink ref="DQ20" r:id="rId254" xr:uid="{ACF0BEB2-DF5C-40D1-B517-CB13DCAECA97}"/>
    <hyperlink ref="DQ34" r:id="rId255" xr:uid="{E5AF93E6-8184-4CC2-8984-3BAE0FCC395B}"/>
    <hyperlink ref="DQ48" r:id="rId256" xr:uid="{39A3738E-76E0-4EE4-B753-BFBB3C232A63}"/>
    <hyperlink ref="DQ42" r:id="rId257" xr:uid="{1733A67A-0526-4027-8661-46835F804C89}"/>
    <hyperlink ref="DQ55" r:id="rId258" xr:uid="{B6363B4C-DCF5-43D7-92F0-DDA161E28FBE}"/>
    <hyperlink ref="DQ83" r:id="rId259" xr:uid="{3B8E16FC-FC02-40FD-8DF8-2B8E76F28427}"/>
    <hyperlink ref="DQ60" r:id="rId260" xr:uid="{D1BD0B91-5234-4DB1-B584-38B4E526B66D}"/>
    <hyperlink ref="DQ53" r:id="rId261" xr:uid="{AE202CC5-578C-48E9-943C-6F0217B16AA5}"/>
    <hyperlink ref="DQ43" r:id="rId262" xr:uid="{8D4BE279-7F9F-4545-ADFD-B7AAEACCA265}"/>
    <hyperlink ref="DQ64" r:id="rId263" xr:uid="{2BC11D53-F11A-4A0F-AC28-423602DE4578}"/>
    <hyperlink ref="DQ33" r:id="rId264" xr:uid="{9C7C0C5B-CF8D-4AD2-A572-45FDDC346B8C}"/>
    <hyperlink ref="DQ68" r:id="rId265" xr:uid="{CC5E28B9-7BAF-4B44-911F-F5DCE7385E2E}"/>
    <hyperlink ref="DQ27" r:id="rId266" xr:uid="{8A56426C-9E41-48C2-87E4-FA92A15ED10C}"/>
    <hyperlink ref="DQ46" r:id="rId267" xr:uid="{459D399F-FA5B-4405-BDEA-CF37C57F9EF1}"/>
    <hyperlink ref="DQ38" r:id="rId268" xr:uid="{91E2A357-E708-431D-B067-AC43BBC1BBE4}"/>
    <hyperlink ref="DQ57" r:id="rId269" xr:uid="{F241824F-7111-4EC1-BAA0-92DEC1022A1F}"/>
    <hyperlink ref="DQ4" r:id="rId270" xr:uid="{F8C5B045-CB52-4DCD-835F-76E5C5EACF60}"/>
    <hyperlink ref="DQ36" r:id="rId271" xr:uid="{5DE07C79-F909-4E77-9783-FE5355EAD10A}"/>
    <hyperlink ref="DQ22" r:id="rId272" xr:uid="{71AAD581-9513-433E-8A54-3CE21DC78DE4}"/>
    <hyperlink ref="CA67" r:id="rId273" xr:uid="{14455687-4E4A-4669-A0D8-ED0EA0B66B41}"/>
    <hyperlink ref="HC67" r:id="rId274" xr:uid="{3C8F70CB-0DCF-4620-BA85-5207A8308BCB}"/>
    <hyperlink ref="BG67" r:id="rId275" xr:uid="{9E32E39F-8E29-49D8-B2BC-AB8CFBF48099}"/>
    <hyperlink ref="DQ67" r:id="rId276" xr:uid="{E1876E37-7384-47F6-926B-59B446AC5E37}"/>
    <hyperlink ref="DQ66" r:id="rId277" xr:uid="{41692D40-91BC-439F-9CD8-1BE475C12322}"/>
    <hyperlink ref="BG52" r:id="rId278" display="mailto:nancysami2009@gmail.com" xr:uid="{4F322466-A565-4348-8D34-B6D764A49986}"/>
  </hyperlinks>
  <pageMargins left="0.7" right="0.7" top="0.75" bottom="0.75" header="0.3" footer="0.3"/>
  <pageSetup paperSize="9" orientation="portrait" r:id="rId2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58555-3852-42A6-B088-38FB35E10EBE}">
  <dimension ref="A1:RX9"/>
  <sheetViews>
    <sheetView workbookViewId="0">
      <selection activeCell="D9" sqref="D9"/>
    </sheetView>
  </sheetViews>
  <sheetFormatPr baseColWidth="10" defaultRowHeight="15" x14ac:dyDescent="0.25"/>
  <sheetData>
    <row r="1" spans="1:492" s="10" customFormat="1" ht="78.75" x14ac:dyDescent="0.25">
      <c r="A1" s="3" t="s">
        <v>11</v>
      </c>
      <c r="B1" s="2" t="s">
        <v>0</v>
      </c>
      <c r="C1" s="3" t="s">
        <v>917</v>
      </c>
      <c r="D1" s="4" t="s">
        <v>1</v>
      </c>
      <c r="E1" s="4" t="s">
        <v>2</v>
      </c>
      <c r="F1" s="4" t="s">
        <v>921</v>
      </c>
      <c r="G1" s="4" t="s">
        <v>158</v>
      </c>
      <c r="H1" s="4" t="s">
        <v>159</v>
      </c>
      <c r="I1" s="4" t="s">
        <v>160</v>
      </c>
      <c r="J1" s="4" t="s">
        <v>161</v>
      </c>
      <c r="K1" s="4" t="s">
        <v>162</v>
      </c>
      <c r="L1" s="4" t="s">
        <v>163</v>
      </c>
      <c r="M1" s="5" t="s">
        <v>4</v>
      </c>
      <c r="N1" s="5" t="s">
        <v>5</v>
      </c>
      <c r="O1" s="3" t="s">
        <v>164</v>
      </c>
      <c r="P1" s="4" t="s">
        <v>165</v>
      </c>
      <c r="Q1" s="4" t="s">
        <v>166</v>
      </c>
      <c r="R1" s="3" t="s">
        <v>7</v>
      </c>
      <c r="S1" s="4" t="s">
        <v>8</v>
      </c>
      <c r="T1" s="4" t="s">
        <v>9</v>
      </c>
      <c r="U1" s="4" t="s">
        <v>167</v>
      </c>
      <c r="V1" s="3" t="s">
        <v>168</v>
      </c>
      <c r="W1" s="3" t="s">
        <v>169</v>
      </c>
      <c r="X1" s="4" t="s">
        <v>10</v>
      </c>
      <c r="Y1" s="3" t="s">
        <v>197</v>
      </c>
      <c r="Z1" s="3" t="s">
        <v>204</v>
      </c>
      <c r="AA1" s="3" t="s">
        <v>11</v>
      </c>
      <c r="AB1" s="3" t="s">
        <v>12</v>
      </c>
      <c r="AC1" s="3" t="s">
        <v>13</v>
      </c>
      <c r="AD1" s="3" t="s">
        <v>170</v>
      </c>
      <c r="AE1" s="3" t="s">
        <v>171</v>
      </c>
      <c r="AF1" s="3" t="s">
        <v>172</v>
      </c>
      <c r="AG1" s="3" t="s">
        <v>173</v>
      </c>
      <c r="AH1" s="3" t="s">
        <v>174</v>
      </c>
      <c r="AI1" s="3" t="s">
        <v>175</v>
      </c>
      <c r="AJ1" s="3" t="s">
        <v>176</v>
      </c>
      <c r="AK1" s="3" t="s">
        <v>177</v>
      </c>
      <c r="AL1" s="3" t="s">
        <v>178</v>
      </c>
      <c r="AM1" s="3" t="s">
        <v>179</v>
      </c>
      <c r="AN1" s="3" t="s">
        <v>180</v>
      </c>
      <c r="AO1" s="3" t="s">
        <v>181</v>
      </c>
      <c r="AP1" s="3" t="s">
        <v>182</v>
      </c>
      <c r="AQ1" s="3" t="s">
        <v>183</v>
      </c>
      <c r="AR1" s="4" t="s">
        <v>184</v>
      </c>
      <c r="AS1" s="4" t="s">
        <v>14</v>
      </c>
      <c r="AT1" s="3" t="s">
        <v>15</v>
      </c>
      <c r="AU1" s="3" t="s">
        <v>16</v>
      </c>
      <c r="AV1" s="3" t="s">
        <v>146</v>
      </c>
      <c r="AW1" s="3" t="s">
        <v>17</v>
      </c>
      <c r="AX1" s="3" t="s">
        <v>18</v>
      </c>
      <c r="AY1" s="3" t="s">
        <v>19</v>
      </c>
      <c r="AZ1" s="3" t="s">
        <v>20</v>
      </c>
      <c r="BA1" s="4" t="s">
        <v>21</v>
      </c>
      <c r="BB1" s="6" t="s">
        <v>22</v>
      </c>
      <c r="BC1" s="6" t="s">
        <v>23</v>
      </c>
      <c r="BD1" s="3" t="s">
        <v>192</v>
      </c>
      <c r="BE1" s="3" t="s">
        <v>24</v>
      </c>
      <c r="BF1" s="3" t="s">
        <v>25</v>
      </c>
      <c r="BG1" s="3" t="s">
        <v>26</v>
      </c>
      <c r="BH1" s="3" t="s">
        <v>27</v>
      </c>
      <c r="BI1" s="3" t="s">
        <v>28</v>
      </c>
      <c r="BJ1" s="3" t="s">
        <v>29</v>
      </c>
      <c r="BK1" s="3" t="s">
        <v>30</v>
      </c>
      <c r="BL1" s="3" t="s">
        <v>31</v>
      </c>
      <c r="BM1" s="3" t="s">
        <v>32</v>
      </c>
      <c r="BN1" s="3" t="s">
        <v>33</v>
      </c>
      <c r="BO1" s="3" t="s">
        <v>193</v>
      </c>
      <c r="BP1" s="4" t="s">
        <v>34</v>
      </c>
      <c r="BQ1" s="3" t="s">
        <v>203</v>
      </c>
      <c r="BR1" s="3" t="s">
        <v>204</v>
      </c>
      <c r="BS1" s="3" t="s">
        <v>35</v>
      </c>
      <c r="BT1" s="3" t="s">
        <v>36</v>
      </c>
      <c r="BU1" s="4" t="s">
        <v>37</v>
      </c>
      <c r="BV1" s="3" t="s">
        <v>38</v>
      </c>
      <c r="BW1" s="3" t="s">
        <v>39</v>
      </c>
      <c r="BX1" s="3" t="s">
        <v>40</v>
      </c>
      <c r="BY1" s="3" t="s">
        <v>41</v>
      </c>
      <c r="BZ1" s="3" t="s">
        <v>42</v>
      </c>
      <c r="CA1" s="3" t="s">
        <v>205</v>
      </c>
      <c r="CB1" s="3" t="s">
        <v>204</v>
      </c>
      <c r="CC1" s="3" t="s">
        <v>43</v>
      </c>
      <c r="CD1" s="3" t="s">
        <v>44</v>
      </c>
      <c r="CE1" s="7" t="s">
        <v>45</v>
      </c>
      <c r="CF1" s="3" t="s">
        <v>38</v>
      </c>
      <c r="CG1" s="3" t="s">
        <v>39</v>
      </c>
      <c r="CH1" s="3" t="s">
        <v>40</v>
      </c>
      <c r="CI1" s="3" t="s">
        <v>41</v>
      </c>
      <c r="CJ1" s="3" t="s">
        <v>42</v>
      </c>
      <c r="CK1" s="3" t="s">
        <v>206</v>
      </c>
      <c r="CL1" s="3" t="s">
        <v>204</v>
      </c>
      <c r="CM1" s="3" t="s">
        <v>46</v>
      </c>
      <c r="CN1" s="3" t="s">
        <v>47</v>
      </c>
      <c r="CO1" s="7" t="s">
        <v>48</v>
      </c>
      <c r="CP1" s="3" t="s">
        <v>38</v>
      </c>
      <c r="CQ1" s="3" t="s">
        <v>49</v>
      </c>
      <c r="CR1" s="3" t="s">
        <v>40</v>
      </c>
      <c r="CS1" s="3" t="s">
        <v>41</v>
      </c>
      <c r="CT1" s="3" t="s">
        <v>42</v>
      </c>
      <c r="CU1" s="3" t="s">
        <v>50</v>
      </c>
      <c r="CV1" s="3" t="s">
        <v>207</v>
      </c>
      <c r="CW1" s="3" t="s">
        <v>204</v>
      </c>
      <c r="CX1" s="3" t="s">
        <v>185</v>
      </c>
      <c r="CY1" s="3" t="s">
        <v>186</v>
      </c>
      <c r="CZ1" s="3" t="s">
        <v>187</v>
      </c>
      <c r="DA1" s="4" t="s">
        <v>51</v>
      </c>
      <c r="DB1" s="3" t="s">
        <v>38</v>
      </c>
      <c r="DC1" s="3" t="s">
        <v>49</v>
      </c>
      <c r="DD1" s="3" t="s">
        <v>40</v>
      </c>
      <c r="DE1" s="3" t="s">
        <v>41</v>
      </c>
      <c r="DF1" s="3" t="s">
        <v>42</v>
      </c>
      <c r="DG1" s="3" t="s">
        <v>198</v>
      </c>
      <c r="DH1" s="3" t="s">
        <v>52</v>
      </c>
      <c r="DI1" s="3" t="s">
        <v>204</v>
      </c>
      <c r="DJ1" s="3" t="s">
        <v>53</v>
      </c>
      <c r="DK1" s="3" t="s">
        <v>54</v>
      </c>
      <c r="DL1" s="3" t="s">
        <v>55</v>
      </c>
      <c r="DM1" s="3" t="s">
        <v>56</v>
      </c>
      <c r="DN1" s="3" t="s">
        <v>40</v>
      </c>
      <c r="DO1" s="3" t="s">
        <v>57</v>
      </c>
      <c r="DP1" s="3" t="s">
        <v>42</v>
      </c>
      <c r="DQ1" s="3" t="s">
        <v>58</v>
      </c>
      <c r="DR1" s="3" t="s">
        <v>59</v>
      </c>
      <c r="DS1" s="7" t="s">
        <v>60</v>
      </c>
      <c r="DT1" s="3" t="s">
        <v>61</v>
      </c>
      <c r="DU1" s="3" t="s">
        <v>62</v>
      </c>
      <c r="DV1" s="3" t="s">
        <v>188</v>
      </c>
      <c r="DW1" s="3" t="s">
        <v>63</v>
      </c>
      <c r="DX1" s="3" t="s">
        <v>64</v>
      </c>
      <c r="DY1" s="14" t="s">
        <v>65</v>
      </c>
      <c r="DZ1" s="3" t="s">
        <v>66</v>
      </c>
      <c r="EA1" s="3" t="s">
        <v>68</v>
      </c>
      <c r="EB1" s="3" t="s">
        <v>199</v>
      </c>
      <c r="EC1" s="3" t="s">
        <v>204</v>
      </c>
      <c r="ED1" s="3" t="s">
        <v>67</v>
      </c>
      <c r="EE1" s="3" t="s">
        <v>69</v>
      </c>
      <c r="EF1" s="3" t="s">
        <v>70</v>
      </c>
      <c r="EG1" s="8" t="s">
        <v>71</v>
      </c>
      <c r="EH1" s="3" t="s">
        <v>72</v>
      </c>
      <c r="EI1" s="3" t="s">
        <v>73</v>
      </c>
      <c r="EJ1" s="3" t="s">
        <v>74</v>
      </c>
      <c r="EK1" s="7" t="s">
        <v>75</v>
      </c>
      <c r="EL1" s="3" t="s">
        <v>76</v>
      </c>
      <c r="EM1" s="3" t="s">
        <v>77</v>
      </c>
      <c r="EN1" s="3" t="s">
        <v>189</v>
      </c>
      <c r="EO1" s="3" t="s">
        <v>78</v>
      </c>
      <c r="EP1" s="3" t="s">
        <v>79</v>
      </c>
      <c r="EQ1" s="3" t="s">
        <v>80</v>
      </c>
      <c r="ER1" s="3" t="s">
        <v>66</v>
      </c>
      <c r="ES1" s="3" t="s">
        <v>82</v>
      </c>
      <c r="ET1" s="3" t="s">
        <v>200</v>
      </c>
      <c r="EU1" s="3" t="s">
        <v>204</v>
      </c>
      <c r="EV1" s="3" t="s">
        <v>81</v>
      </c>
      <c r="EW1" s="3" t="s">
        <v>83</v>
      </c>
      <c r="EX1" s="3" t="s">
        <v>84</v>
      </c>
      <c r="EY1" s="8" t="s">
        <v>85</v>
      </c>
      <c r="EZ1" s="3" t="s">
        <v>86</v>
      </c>
      <c r="FA1" s="3" t="s">
        <v>87</v>
      </c>
      <c r="FB1" s="3" t="s">
        <v>88</v>
      </c>
      <c r="FC1" s="7" t="s">
        <v>89</v>
      </c>
      <c r="FD1" s="3" t="s">
        <v>90</v>
      </c>
      <c r="FE1" s="3" t="s">
        <v>91</v>
      </c>
      <c r="FF1" s="3" t="s">
        <v>194</v>
      </c>
      <c r="FG1" s="3" t="s">
        <v>92</v>
      </c>
      <c r="FH1" s="3" t="s">
        <v>93</v>
      </c>
      <c r="FI1" s="3" t="s">
        <v>94</v>
      </c>
      <c r="FJ1" s="3" t="s">
        <v>66</v>
      </c>
      <c r="FK1" s="3" t="s">
        <v>96</v>
      </c>
      <c r="FL1" s="3" t="s">
        <v>201</v>
      </c>
      <c r="FM1" s="3" t="s">
        <v>204</v>
      </c>
      <c r="FN1" s="3" t="s">
        <v>95</v>
      </c>
      <c r="FO1" s="3" t="s">
        <v>97</v>
      </c>
      <c r="FP1" s="3" t="s">
        <v>98</v>
      </c>
      <c r="FQ1" s="8" t="s">
        <v>99</v>
      </c>
      <c r="FR1" s="3" t="s">
        <v>100</v>
      </c>
      <c r="FS1" s="3" t="s">
        <v>101</v>
      </c>
      <c r="FT1" s="3" t="s">
        <v>102</v>
      </c>
      <c r="FU1" s="7" t="s">
        <v>103</v>
      </c>
      <c r="FV1" s="3" t="s">
        <v>104</v>
      </c>
      <c r="FW1" s="3" t="s">
        <v>105</v>
      </c>
      <c r="FX1" s="3" t="s">
        <v>195</v>
      </c>
      <c r="FY1" s="3" t="s">
        <v>106</v>
      </c>
      <c r="FZ1" s="3" t="s">
        <v>107</v>
      </c>
      <c r="GA1" s="3" t="s">
        <v>108</v>
      </c>
      <c r="GB1" s="3" t="s">
        <v>66</v>
      </c>
      <c r="GC1" s="3" t="s">
        <v>110</v>
      </c>
      <c r="GD1" s="3" t="s">
        <v>202</v>
      </c>
      <c r="GE1" s="3" t="s">
        <v>204</v>
      </c>
      <c r="GF1" s="3" t="s">
        <v>202</v>
      </c>
      <c r="GG1" s="3" t="s">
        <v>109</v>
      </c>
      <c r="GH1" s="3" t="s">
        <v>111</v>
      </c>
      <c r="GI1" s="3" t="s">
        <v>112</v>
      </c>
      <c r="GJ1" s="8" t="s">
        <v>113</v>
      </c>
      <c r="GK1" s="3" t="s">
        <v>114</v>
      </c>
      <c r="GL1" s="3" t="s">
        <v>115</v>
      </c>
      <c r="GM1" s="3" t="s">
        <v>116</v>
      </c>
      <c r="GN1" s="7" t="s">
        <v>117</v>
      </c>
      <c r="GO1" s="3" t="s">
        <v>118</v>
      </c>
      <c r="GP1" s="3" t="s">
        <v>119</v>
      </c>
      <c r="GQ1" s="3" t="s">
        <v>196</v>
      </c>
      <c r="GR1" s="3" t="s">
        <v>120</v>
      </c>
      <c r="GS1" s="3" t="s">
        <v>121</v>
      </c>
      <c r="GT1" s="3" t="s">
        <v>122</v>
      </c>
      <c r="GU1" s="3" t="s">
        <v>66</v>
      </c>
      <c r="GV1" s="3" t="s">
        <v>190</v>
      </c>
      <c r="GW1" s="3" t="s">
        <v>123</v>
      </c>
      <c r="GX1" s="3" t="s">
        <v>124</v>
      </c>
      <c r="GY1" s="3" t="s">
        <v>38</v>
      </c>
      <c r="GZ1" s="3" t="s">
        <v>56</v>
      </c>
      <c r="HA1" s="3" t="s">
        <v>40</v>
      </c>
      <c r="HB1" s="3" t="s">
        <v>42</v>
      </c>
      <c r="HC1" s="3" t="s">
        <v>61</v>
      </c>
      <c r="HD1" s="3" t="s">
        <v>62</v>
      </c>
      <c r="HE1" s="3" t="s">
        <v>125</v>
      </c>
      <c r="HF1" s="3" t="s">
        <v>63</v>
      </c>
      <c r="HG1" s="3" t="s">
        <v>64</v>
      </c>
      <c r="HH1" s="3" t="s">
        <v>126</v>
      </c>
      <c r="HI1" s="3" t="s">
        <v>66</v>
      </c>
      <c r="HJ1" s="3" t="s">
        <v>127</v>
      </c>
      <c r="HK1" s="4" t="s">
        <v>128</v>
      </c>
      <c r="HL1" s="4" t="s">
        <v>129</v>
      </c>
      <c r="HM1" s="4" t="s">
        <v>130</v>
      </c>
      <c r="HN1" s="4" t="s">
        <v>131</v>
      </c>
      <c r="HO1" s="4" t="s">
        <v>132</v>
      </c>
      <c r="HP1" s="4" t="s">
        <v>191</v>
      </c>
      <c r="HQ1" s="4" t="s">
        <v>133</v>
      </c>
      <c r="HR1" s="4" t="s">
        <v>134</v>
      </c>
      <c r="HS1" s="4" t="s">
        <v>135</v>
      </c>
      <c r="HT1" s="4" t="s">
        <v>136</v>
      </c>
      <c r="HU1" s="4" t="s">
        <v>137</v>
      </c>
      <c r="HV1" s="4" t="s">
        <v>138</v>
      </c>
      <c r="HW1" s="4" t="s">
        <v>139</v>
      </c>
      <c r="HX1" s="4" t="s">
        <v>140</v>
      </c>
      <c r="HY1" s="4" t="s">
        <v>141</v>
      </c>
      <c r="HZ1" s="4" t="s">
        <v>142</v>
      </c>
      <c r="IA1" s="4" t="s">
        <v>143</v>
      </c>
      <c r="IB1" s="4" t="s">
        <v>6</v>
      </c>
      <c r="IC1" s="4" t="s">
        <v>144</v>
      </c>
      <c r="ID1" s="4" t="s">
        <v>145</v>
      </c>
      <c r="IE1" s="4" t="s">
        <v>147</v>
      </c>
      <c r="IF1" s="4" t="s">
        <v>148</v>
      </c>
      <c r="IG1" s="4" t="s">
        <v>149</v>
      </c>
      <c r="IH1" s="4" t="s">
        <v>150</v>
      </c>
      <c r="II1" s="4" t="s">
        <v>151</v>
      </c>
      <c r="IJ1" s="4" t="s">
        <v>152</v>
      </c>
      <c r="IK1" s="4" t="s">
        <v>153</v>
      </c>
      <c r="IL1" s="4" t="s">
        <v>141</v>
      </c>
      <c r="IM1" s="4" t="s">
        <v>143</v>
      </c>
      <c r="IN1" s="4" t="s">
        <v>154</v>
      </c>
      <c r="IO1" s="4" t="s">
        <v>155</v>
      </c>
      <c r="IP1" s="4" t="s">
        <v>156</v>
      </c>
      <c r="IQ1" s="4" t="s">
        <v>4</v>
      </c>
      <c r="IR1" s="4" t="s">
        <v>3</v>
      </c>
      <c r="IS1" s="9" t="s">
        <v>157</v>
      </c>
      <c r="IT1" s="9" t="s">
        <v>916</v>
      </c>
      <c r="IU1" s="10" t="s">
        <v>709</v>
      </c>
    </row>
    <row r="2" spans="1:492" s="27" customFormat="1" x14ac:dyDescent="0.25">
      <c r="A2" s="11">
        <v>1094936094</v>
      </c>
      <c r="B2" s="11">
        <v>88</v>
      </c>
      <c r="C2" s="11" t="s">
        <v>918</v>
      </c>
      <c r="D2" s="11">
        <v>70067</v>
      </c>
      <c r="E2" s="11">
        <v>70067</v>
      </c>
      <c r="F2" s="11">
        <v>0</v>
      </c>
      <c r="G2" s="11" t="s">
        <v>922</v>
      </c>
      <c r="H2" s="11" t="s">
        <v>915</v>
      </c>
      <c r="I2" s="11"/>
      <c r="J2" s="11"/>
      <c r="K2" s="11"/>
      <c r="L2" s="11"/>
      <c r="M2" s="11"/>
      <c r="N2" s="11"/>
      <c r="O2" s="11" t="s">
        <v>213</v>
      </c>
      <c r="P2" s="11" t="s">
        <v>920</v>
      </c>
      <c r="Q2" s="11">
        <v>10078128</v>
      </c>
      <c r="R2" s="11" t="s">
        <v>208</v>
      </c>
      <c r="S2" s="11"/>
      <c r="T2" s="11"/>
      <c r="U2" s="11"/>
      <c r="V2" s="11"/>
      <c r="W2" s="11"/>
      <c r="X2" s="11"/>
      <c r="Y2" s="11" t="s">
        <v>913</v>
      </c>
      <c r="Z2" s="11" t="s">
        <v>210</v>
      </c>
      <c r="AA2" s="11">
        <v>1094936094</v>
      </c>
      <c r="AB2" s="11" t="s">
        <v>791</v>
      </c>
      <c r="AC2" s="11">
        <v>750000</v>
      </c>
      <c r="AD2" s="11">
        <v>0</v>
      </c>
      <c r="AE2" s="11">
        <v>157000</v>
      </c>
      <c r="AF2" s="11">
        <v>0</v>
      </c>
      <c r="AG2" s="11">
        <v>0</v>
      </c>
      <c r="AH2" s="11">
        <v>750000</v>
      </c>
      <c r="AI2" s="11" t="s">
        <v>212</v>
      </c>
      <c r="AJ2" s="11">
        <v>13.12</v>
      </c>
      <c r="AK2" s="21">
        <v>8.2799999999999999E-2</v>
      </c>
      <c r="AL2" s="11"/>
      <c r="AM2" s="22">
        <f t="shared" ref="AM2:AM4" si="0">AC2*AK2</f>
        <v>62100</v>
      </c>
      <c r="AN2" s="21">
        <v>8.2799999999999999E-2</v>
      </c>
      <c r="AO2" s="22">
        <f t="shared" ref="AO2:AO4" si="1">AE2*AN2</f>
        <v>12999.6</v>
      </c>
      <c r="AP2" s="21">
        <v>1.72E-2</v>
      </c>
      <c r="AQ2" s="22">
        <f t="shared" ref="AQ2:AQ4" si="2">AH2*AP2</f>
        <v>12900</v>
      </c>
      <c r="AR2" s="21">
        <v>8.2799999999999999E-2</v>
      </c>
      <c r="AS2" s="49">
        <f t="shared" ref="AS2:AS4" si="3">+AC2*AR2</f>
        <v>62100</v>
      </c>
      <c r="AT2" s="11">
        <v>0</v>
      </c>
      <c r="AU2" s="11" t="s">
        <v>213</v>
      </c>
      <c r="AV2" s="11" t="s">
        <v>213</v>
      </c>
      <c r="AW2" s="11"/>
      <c r="AX2" s="11" t="s">
        <v>214</v>
      </c>
      <c r="AY2" s="29" t="s">
        <v>790</v>
      </c>
      <c r="AZ2" s="11" t="s">
        <v>215</v>
      </c>
      <c r="BA2" s="11"/>
      <c r="BB2" s="11"/>
      <c r="BC2" s="11"/>
      <c r="BD2" s="11">
        <v>0</v>
      </c>
      <c r="BE2" s="11"/>
      <c r="BF2" s="23" t="s">
        <v>792</v>
      </c>
      <c r="BG2" s="11"/>
      <c r="BH2" s="11">
        <v>3164783012</v>
      </c>
      <c r="BI2" s="29" t="s">
        <v>790</v>
      </c>
      <c r="BJ2" s="11" t="s">
        <v>215</v>
      </c>
      <c r="BK2" s="11" t="s">
        <v>235</v>
      </c>
      <c r="BL2" s="11" t="s">
        <v>236</v>
      </c>
      <c r="BM2" s="24">
        <v>45087</v>
      </c>
      <c r="BN2" s="24">
        <v>45452</v>
      </c>
      <c r="BO2" s="11"/>
      <c r="BP2" s="11"/>
      <c r="BQ2" s="11" t="s">
        <v>209</v>
      </c>
      <c r="BR2" s="11" t="s">
        <v>217</v>
      </c>
      <c r="BS2" s="11">
        <v>24488386</v>
      </c>
      <c r="BT2" s="11" t="s">
        <v>793</v>
      </c>
      <c r="BU2" s="11"/>
      <c r="BV2" s="29" t="s">
        <v>790</v>
      </c>
      <c r="BW2" s="11" t="s">
        <v>215</v>
      </c>
      <c r="BX2" s="11"/>
      <c r="BY2" s="11">
        <v>3136219160</v>
      </c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 t="s">
        <v>209</v>
      </c>
      <c r="DH2" s="11">
        <v>10106457</v>
      </c>
      <c r="DI2" s="11" t="s">
        <v>222</v>
      </c>
      <c r="DJ2" s="11" t="s">
        <v>794</v>
      </c>
      <c r="DK2" s="25">
        <v>1</v>
      </c>
      <c r="DL2" s="29"/>
      <c r="DM2" s="11"/>
      <c r="DN2" s="11">
        <v>19175315684</v>
      </c>
      <c r="DO2" s="11"/>
      <c r="DP2" s="11"/>
      <c r="DQ2" s="11" t="s">
        <v>291</v>
      </c>
      <c r="DR2" s="11" t="s">
        <v>440</v>
      </c>
      <c r="DS2" s="11"/>
      <c r="DT2" s="11" t="s">
        <v>812</v>
      </c>
      <c r="DU2" s="11">
        <v>10129137</v>
      </c>
      <c r="DV2" s="11" t="s">
        <v>225</v>
      </c>
      <c r="DW2" s="11" t="s">
        <v>226</v>
      </c>
      <c r="DX2" s="11" t="s">
        <v>227</v>
      </c>
      <c r="DY2" s="30">
        <v>72149939092</v>
      </c>
      <c r="DZ2" s="11">
        <v>20</v>
      </c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 t="s">
        <v>795</v>
      </c>
      <c r="GW2" s="11" t="s">
        <v>796</v>
      </c>
      <c r="GX2" s="11"/>
      <c r="GY2" s="11" t="s">
        <v>797</v>
      </c>
      <c r="GZ2" s="11"/>
      <c r="HA2" s="11">
        <v>3348941</v>
      </c>
      <c r="HB2" s="11"/>
      <c r="HC2" s="11" t="s">
        <v>798</v>
      </c>
      <c r="HD2" s="11" t="s">
        <v>795</v>
      </c>
      <c r="HE2" s="11" t="s">
        <v>425</v>
      </c>
      <c r="HF2" s="11" t="s">
        <v>248</v>
      </c>
      <c r="HG2" s="11" t="s">
        <v>227</v>
      </c>
      <c r="HH2" s="11">
        <v>5802094541</v>
      </c>
      <c r="HI2" s="11" t="s">
        <v>250</v>
      </c>
      <c r="HJ2" s="11" t="s">
        <v>242</v>
      </c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 t="s">
        <v>256</v>
      </c>
      <c r="IS2" s="11" t="s">
        <v>269</v>
      </c>
      <c r="IT2" s="11" t="s">
        <v>961</v>
      </c>
      <c r="IU2" s="28">
        <v>250000</v>
      </c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</row>
    <row r="3" spans="1:492" s="48" customFormat="1" x14ac:dyDescent="0.25">
      <c r="A3" s="11">
        <v>9861176</v>
      </c>
      <c r="B3" s="11">
        <v>91</v>
      </c>
      <c r="C3" s="11" t="s">
        <v>918</v>
      </c>
      <c r="D3" s="11">
        <v>70070</v>
      </c>
      <c r="E3" s="11">
        <v>70070</v>
      </c>
      <c r="F3" s="11">
        <v>0</v>
      </c>
      <c r="G3" s="11" t="s">
        <v>922</v>
      </c>
      <c r="H3" s="11" t="s">
        <v>919</v>
      </c>
      <c r="I3" s="11"/>
      <c r="J3" s="11"/>
      <c r="K3" s="11"/>
      <c r="L3" s="11"/>
      <c r="M3" s="11"/>
      <c r="N3" s="11"/>
      <c r="O3" s="11" t="s">
        <v>213</v>
      </c>
      <c r="P3" s="11" t="s">
        <v>920</v>
      </c>
      <c r="Q3" s="11">
        <v>10078132</v>
      </c>
      <c r="R3" s="11" t="s">
        <v>412</v>
      </c>
      <c r="S3" s="11"/>
      <c r="T3" s="11"/>
      <c r="U3" s="11"/>
      <c r="V3" s="11"/>
      <c r="W3" s="11"/>
      <c r="X3" s="11"/>
      <c r="Y3" s="11" t="s">
        <v>913</v>
      </c>
      <c r="Z3" s="11" t="s">
        <v>210</v>
      </c>
      <c r="AA3" s="11">
        <v>9861176</v>
      </c>
      <c r="AB3" s="11" t="s">
        <v>886</v>
      </c>
      <c r="AC3" s="11">
        <v>762000</v>
      </c>
      <c r="AD3" s="11">
        <v>0</v>
      </c>
      <c r="AE3" s="11">
        <v>0</v>
      </c>
      <c r="AF3" s="11">
        <v>0</v>
      </c>
      <c r="AG3" s="11">
        <v>0</v>
      </c>
      <c r="AH3" s="11">
        <v>762000</v>
      </c>
      <c r="AI3" s="11" t="s">
        <v>212</v>
      </c>
      <c r="AJ3" s="11">
        <v>13.12</v>
      </c>
      <c r="AK3" s="21">
        <v>8.2799999999999999E-2</v>
      </c>
      <c r="AL3" s="11"/>
      <c r="AM3" s="22">
        <f t="shared" si="0"/>
        <v>63093.599999999999</v>
      </c>
      <c r="AN3" s="21">
        <v>8.2799999999999999E-2</v>
      </c>
      <c r="AO3" s="22">
        <f t="shared" si="1"/>
        <v>0</v>
      </c>
      <c r="AP3" s="21">
        <v>1.72E-2</v>
      </c>
      <c r="AQ3" s="22">
        <f t="shared" si="2"/>
        <v>13106.4</v>
      </c>
      <c r="AR3" s="21">
        <v>8.2799999999999999E-2</v>
      </c>
      <c r="AS3" s="49">
        <f t="shared" si="3"/>
        <v>63093.599999999999</v>
      </c>
      <c r="AT3" s="11">
        <v>0</v>
      </c>
      <c r="AU3" s="11" t="s">
        <v>213</v>
      </c>
      <c r="AV3" s="11" t="s">
        <v>213</v>
      </c>
      <c r="AW3" s="11">
        <v>0</v>
      </c>
      <c r="AX3" s="11" t="s">
        <v>414</v>
      </c>
      <c r="AY3" s="11" t="s">
        <v>811</v>
      </c>
      <c r="AZ3" s="11" t="s">
        <v>215</v>
      </c>
      <c r="BA3" s="11"/>
      <c r="BB3" s="11"/>
      <c r="BC3" s="11"/>
      <c r="BD3" s="11"/>
      <c r="BE3" s="11"/>
      <c r="BF3" s="23"/>
      <c r="BG3" s="11"/>
      <c r="BH3" s="11"/>
      <c r="BI3" s="11" t="s">
        <v>811</v>
      </c>
      <c r="BJ3" s="11" t="s">
        <v>215</v>
      </c>
      <c r="BK3" s="11" t="s">
        <v>235</v>
      </c>
      <c r="BL3" s="11" t="s">
        <v>236</v>
      </c>
      <c r="BM3" s="24">
        <v>44545</v>
      </c>
      <c r="BN3" s="24">
        <v>45518</v>
      </c>
      <c r="BO3" s="11"/>
      <c r="BP3" s="11"/>
      <c r="BQ3" s="11" t="s">
        <v>209</v>
      </c>
      <c r="BR3" s="11" t="s">
        <v>217</v>
      </c>
      <c r="BS3" s="11">
        <v>1088261835</v>
      </c>
      <c r="BT3" s="11" t="s">
        <v>964</v>
      </c>
      <c r="BU3" s="11"/>
      <c r="BV3" s="11" t="s">
        <v>811</v>
      </c>
      <c r="BW3" s="11" t="s">
        <v>215</v>
      </c>
      <c r="BX3" s="11"/>
      <c r="BY3" s="11"/>
      <c r="BZ3" s="23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30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 t="s">
        <v>928</v>
      </c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 t="s">
        <v>965</v>
      </c>
      <c r="IU3" s="28">
        <v>0</v>
      </c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</row>
    <row r="4" spans="1:492" s="27" customFormat="1" x14ac:dyDescent="0.25">
      <c r="A4" s="11">
        <v>65773417</v>
      </c>
      <c r="B4" s="11">
        <v>7</v>
      </c>
      <c r="C4" s="11" t="s">
        <v>918</v>
      </c>
      <c r="D4" s="11">
        <v>70006</v>
      </c>
      <c r="E4" s="11">
        <v>70006</v>
      </c>
      <c r="F4" s="11" t="s">
        <v>926</v>
      </c>
      <c r="G4" s="11" t="s">
        <v>924</v>
      </c>
      <c r="H4" s="11" t="s">
        <v>914</v>
      </c>
      <c r="I4" s="11"/>
      <c r="J4" s="11"/>
      <c r="K4" s="11"/>
      <c r="L4" s="11"/>
      <c r="M4" s="11"/>
      <c r="N4" s="11"/>
      <c r="O4" s="11" t="s">
        <v>213</v>
      </c>
      <c r="P4" s="11" t="s">
        <v>920</v>
      </c>
      <c r="Q4" s="11">
        <v>10078047</v>
      </c>
      <c r="R4" s="11" t="s">
        <v>208</v>
      </c>
      <c r="S4" s="11"/>
      <c r="T4" s="11"/>
      <c r="U4" s="11"/>
      <c r="V4" s="11"/>
      <c r="W4" s="11"/>
      <c r="X4" s="11"/>
      <c r="Y4" s="11" t="s">
        <v>913</v>
      </c>
      <c r="Z4" s="11" t="s">
        <v>210</v>
      </c>
      <c r="AA4" s="11">
        <v>65773417</v>
      </c>
      <c r="AB4" s="11" t="s">
        <v>704</v>
      </c>
      <c r="AC4" s="11">
        <v>800000</v>
      </c>
      <c r="AD4" s="11">
        <v>0</v>
      </c>
      <c r="AE4" s="11">
        <v>0</v>
      </c>
      <c r="AF4" s="11">
        <v>0</v>
      </c>
      <c r="AG4" s="11">
        <v>0</v>
      </c>
      <c r="AH4" s="11">
        <v>800000</v>
      </c>
      <c r="AI4" s="11" t="s">
        <v>212</v>
      </c>
      <c r="AJ4" s="11">
        <v>13.12</v>
      </c>
      <c r="AK4" s="21">
        <v>8.2799999999999999E-2</v>
      </c>
      <c r="AL4" s="11"/>
      <c r="AM4" s="22">
        <f t="shared" si="0"/>
        <v>66240</v>
      </c>
      <c r="AN4" s="21">
        <v>8.2799999999999999E-2</v>
      </c>
      <c r="AO4" s="22">
        <f t="shared" si="1"/>
        <v>0</v>
      </c>
      <c r="AP4" s="21">
        <v>1.72E-2</v>
      </c>
      <c r="AQ4" s="22">
        <f t="shared" si="2"/>
        <v>13760</v>
      </c>
      <c r="AR4" s="21">
        <v>8.2799999999999999E-2</v>
      </c>
      <c r="AS4" s="49">
        <f t="shared" si="3"/>
        <v>66240</v>
      </c>
      <c r="AT4" s="11">
        <v>0</v>
      </c>
      <c r="AU4" s="11" t="s">
        <v>213</v>
      </c>
      <c r="AV4" s="11" t="s">
        <v>213</v>
      </c>
      <c r="AW4" s="11">
        <v>0</v>
      </c>
      <c r="AX4" s="11" t="s">
        <v>214</v>
      </c>
      <c r="AY4" s="11" t="s">
        <v>278</v>
      </c>
      <c r="AZ4" s="11" t="s">
        <v>215</v>
      </c>
      <c r="BA4" s="11"/>
      <c r="BB4" s="11" t="s">
        <v>276</v>
      </c>
      <c r="BC4" s="11">
        <v>4</v>
      </c>
      <c r="BD4" s="11">
        <v>0</v>
      </c>
      <c r="BE4" s="11"/>
      <c r="BF4" s="23" t="s">
        <v>705</v>
      </c>
      <c r="BH4" s="27">
        <v>3203568748</v>
      </c>
      <c r="BI4" s="27" t="s">
        <v>278</v>
      </c>
      <c r="BJ4" s="11" t="s">
        <v>215</v>
      </c>
      <c r="BK4" s="11" t="s">
        <v>235</v>
      </c>
      <c r="BL4" s="11" t="s">
        <v>236</v>
      </c>
      <c r="BM4" s="24">
        <v>45174</v>
      </c>
      <c r="BN4" s="24">
        <v>45539</v>
      </c>
      <c r="BO4" s="11"/>
      <c r="BP4" s="11"/>
      <c r="BQ4" s="11" t="s">
        <v>209</v>
      </c>
      <c r="BR4" s="11" t="s">
        <v>217</v>
      </c>
      <c r="BS4" s="11">
        <v>65798234</v>
      </c>
      <c r="BT4" s="11" t="s">
        <v>706</v>
      </c>
      <c r="BU4" s="11"/>
      <c r="BV4" s="11" t="s">
        <v>278</v>
      </c>
      <c r="BW4" s="11" t="s">
        <v>215</v>
      </c>
      <c r="BX4" s="11">
        <v>3208343844</v>
      </c>
      <c r="BY4" s="11"/>
      <c r="BZ4" s="23" t="s">
        <v>707</v>
      </c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 t="s">
        <v>209</v>
      </c>
      <c r="DH4" s="11">
        <v>51920671</v>
      </c>
      <c r="DI4" s="11" t="s">
        <v>222</v>
      </c>
      <c r="DJ4" s="11" t="s">
        <v>950</v>
      </c>
      <c r="DK4" s="25">
        <v>1</v>
      </c>
      <c r="DL4" s="11"/>
      <c r="DM4" s="11"/>
      <c r="DN4" s="11">
        <v>3005630984</v>
      </c>
      <c r="DO4" s="11"/>
      <c r="DP4" s="23" t="s">
        <v>708</v>
      </c>
      <c r="DQ4" s="11" t="s">
        <v>291</v>
      </c>
      <c r="DR4" s="11" t="s">
        <v>215</v>
      </c>
      <c r="DS4" s="11"/>
      <c r="DT4" s="11" t="s">
        <v>279</v>
      </c>
      <c r="DU4" s="11">
        <v>51920671</v>
      </c>
      <c r="DV4" s="11" t="s">
        <v>225</v>
      </c>
      <c r="DW4" s="11" t="s">
        <v>248</v>
      </c>
      <c r="DX4" s="11" t="s">
        <v>227</v>
      </c>
      <c r="DY4" s="26" t="s">
        <v>280</v>
      </c>
      <c r="DZ4" s="11">
        <v>15</v>
      </c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 t="s">
        <v>243</v>
      </c>
      <c r="GW4" s="11" t="s">
        <v>244</v>
      </c>
      <c r="GX4" s="11" t="s">
        <v>284</v>
      </c>
      <c r="GY4" s="11" t="s">
        <v>245</v>
      </c>
      <c r="GZ4" s="11" t="s">
        <v>246</v>
      </c>
      <c r="HA4" s="11">
        <v>3127551168</v>
      </c>
      <c r="HB4" s="23" t="s">
        <v>247</v>
      </c>
      <c r="HC4" s="11" t="s">
        <v>244</v>
      </c>
      <c r="HD4" s="11" t="s">
        <v>243</v>
      </c>
      <c r="HE4" s="11" t="s">
        <v>425</v>
      </c>
      <c r="HF4" s="11" t="s">
        <v>725</v>
      </c>
      <c r="HG4" s="11" t="s">
        <v>249</v>
      </c>
      <c r="HH4" s="11">
        <v>24125168818</v>
      </c>
      <c r="HI4" s="11" t="s">
        <v>250</v>
      </c>
      <c r="HJ4" s="11" t="s">
        <v>53</v>
      </c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 t="s">
        <v>281</v>
      </c>
      <c r="IS4" s="11" t="s">
        <v>269</v>
      </c>
      <c r="IT4" s="11" t="s">
        <v>951</v>
      </c>
      <c r="IU4" s="28">
        <v>300000</v>
      </c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</row>
    <row r="5" spans="1:492" s="46" customFormat="1" x14ac:dyDescent="0.25">
      <c r="A5" s="18">
        <v>1088327528</v>
      </c>
      <c r="B5" s="18">
        <v>89</v>
      </c>
      <c r="C5" s="18" t="s">
        <v>918</v>
      </c>
      <c r="D5" s="18">
        <v>70068</v>
      </c>
      <c r="E5" s="18">
        <v>70068</v>
      </c>
      <c r="F5" s="18" t="s">
        <v>925</v>
      </c>
      <c r="G5" s="18" t="s">
        <v>923</v>
      </c>
      <c r="H5" s="18" t="s">
        <v>989</v>
      </c>
      <c r="I5" s="18"/>
      <c r="J5" s="18"/>
      <c r="K5" s="18"/>
      <c r="L5" s="18"/>
      <c r="M5" s="18"/>
      <c r="N5" s="18"/>
      <c r="O5" s="18" t="s">
        <v>213</v>
      </c>
      <c r="P5" s="18" t="s">
        <v>920</v>
      </c>
      <c r="Q5" s="18">
        <v>10078129</v>
      </c>
      <c r="R5" s="18" t="s">
        <v>412</v>
      </c>
      <c r="S5" s="18"/>
      <c r="T5" s="18"/>
      <c r="U5" s="68">
        <v>45292</v>
      </c>
      <c r="V5" s="18"/>
      <c r="W5" s="18"/>
      <c r="X5" s="18"/>
      <c r="Y5" s="18" t="s">
        <v>913</v>
      </c>
      <c r="Z5" s="18" t="s">
        <v>210</v>
      </c>
      <c r="AA5" s="18">
        <v>1088327528</v>
      </c>
      <c r="AB5" s="18" t="s">
        <v>799</v>
      </c>
      <c r="AC5" s="18">
        <v>1000000</v>
      </c>
      <c r="AD5" s="18">
        <v>0</v>
      </c>
      <c r="AE5" s="18">
        <v>130000</v>
      </c>
      <c r="AF5" s="18">
        <v>0</v>
      </c>
      <c r="AG5" s="18">
        <v>0</v>
      </c>
      <c r="AH5" s="18">
        <v>1000000</v>
      </c>
      <c r="AI5" s="18" t="s">
        <v>212</v>
      </c>
      <c r="AJ5" s="18">
        <v>13.12</v>
      </c>
      <c r="AK5" s="39">
        <v>8.2799999999999999E-2</v>
      </c>
      <c r="AL5" s="18">
        <v>0</v>
      </c>
      <c r="AM5" s="40">
        <f>AC5*AK5</f>
        <v>82800</v>
      </c>
      <c r="AN5" s="39">
        <v>8.2799999999999999E-2</v>
      </c>
      <c r="AO5" s="40">
        <f>AE5*AN5</f>
        <v>10764</v>
      </c>
      <c r="AP5" s="39">
        <v>1.72E-2</v>
      </c>
      <c r="AQ5" s="40">
        <f>AH5*AP5</f>
        <v>17200</v>
      </c>
      <c r="AR5" s="39">
        <f>+AN5</f>
        <v>8.2799999999999999E-2</v>
      </c>
      <c r="AS5" s="49">
        <f>+AC5*AR5</f>
        <v>82800</v>
      </c>
      <c r="AT5" s="18">
        <v>0</v>
      </c>
      <c r="AU5" s="18" t="s">
        <v>213</v>
      </c>
      <c r="AV5" s="18" t="s">
        <v>213</v>
      </c>
      <c r="AW5" s="18">
        <v>0</v>
      </c>
      <c r="AX5" s="18" t="s">
        <v>414</v>
      </c>
      <c r="AY5" s="18" t="s">
        <v>800</v>
      </c>
      <c r="AZ5" s="18" t="s">
        <v>215</v>
      </c>
      <c r="BA5" s="18">
        <v>66001</v>
      </c>
      <c r="BB5" s="18" t="s">
        <v>801</v>
      </c>
      <c r="BC5" s="18"/>
      <c r="BD5" s="18">
        <v>0</v>
      </c>
      <c r="BE5" s="18"/>
      <c r="BF5" s="42" t="s">
        <v>802</v>
      </c>
      <c r="BG5" s="18"/>
      <c r="BH5" s="18">
        <v>3232418677</v>
      </c>
      <c r="BI5" s="18" t="s">
        <v>800</v>
      </c>
      <c r="BJ5" s="18" t="s">
        <v>215</v>
      </c>
      <c r="BK5" s="18" t="s">
        <v>235</v>
      </c>
      <c r="BL5" s="18">
        <v>12</v>
      </c>
      <c r="BM5" s="43">
        <v>45200</v>
      </c>
      <c r="BN5" s="43">
        <v>45565</v>
      </c>
      <c r="BO5" s="43">
        <v>45292</v>
      </c>
      <c r="BP5" s="43">
        <v>45292</v>
      </c>
      <c r="BQ5" s="18" t="s">
        <v>913</v>
      </c>
      <c r="BR5" s="18" t="s">
        <v>217</v>
      </c>
      <c r="BS5" s="18">
        <v>1032402336</v>
      </c>
      <c r="BT5" s="18" t="s">
        <v>803</v>
      </c>
      <c r="BU5" s="18">
        <v>66001</v>
      </c>
      <c r="BV5" s="18" t="s">
        <v>800</v>
      </c>
      <c r="BW5" s="18" t="s">
        <v>215</v>
      </c>
      <c r="BX5" s="18">
        <v>3106124322</v>
      </c>
      <c r="BY5" s="18"/>
      <c r="BZ5" s="42" t="s">
        <v>804</v>
      </c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 t="s">
        <v>209</v>
      </c>
      <c r="DH5" s="18">
        <v>30335654</v>
      </c>
      <c r="DI5" s="18" t="s">
        <v>222</v>
      </c>
      <c r="DJ5" s="18" t="s">
        <v>805</v>
      </c>
      <c r="DK5" s="44">
        <v>1</v>
      </c>
      <c r="DL5" s="18"/>
      <c r="DM5" s="18"/>
      <c r="DN5" s="18">
        <v>3108223595</v>
      </c>
      <c r="DO5" s="18"/>
      <c r="DP5" s="42" t="s">
        <v>424</v>
      </c>
      <c r="DQ5" s="18" t="s">
        <v>664</v>
      </c>
      <c r="DR5" s="18"/>
      <c r="DS5" s="18">
        <v>66001</v>
      </c>
      <c r="DT5" s="18" t="s">
        <v>420</v>
      </c>
      <c r="DU5" s="18">
        <v>10133423</v>
      </c>
      <c r="DV5" s="18" t="s">
        <v>225</v>
      </c>
      <c r="DW5" s="18" t="s">
        <v>226</v>
      </c>
      <c r="DX5" s="18" t="s">
        <v>227</v>
      </c>
      <c r="DY5" s="47">
        <v>18723966261</v>
      </c>
      <c r="DZ5" s="18">
        <v>15</v>
      </c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>
        <v>900119401</v>
      </c>
      <c r="GW5" s="18" t="s">
        <v>422</v>
      </c>
      <c r="GX5" s="18" t="s">
        <v>432</v>
      </c>
      <c r="GY5" s="18" t="s">
        <v>423</v>
      </c>
      <c r="GZ5" s="18">
        <v>3133770</v>
      </c>
      <c r="HA5" s="18">
        <v>3126151070</v>
      </c>
      <c r="HB5" s="42" t="s">
        <v>431</v>
      </c>
      <c r="HC5" s="18" t="s">
        <v>422</v>
      </c>
      <c r="HD5" s="18" t="s">
        <v>421</v>
      </c>
      <c r="HE5" s="18" t="s">
        <v>425</v>
      </c>
      <c r="HF5" s="18" t="s">
        <v>426</v>
      </c>
      <c r="HG5" s="18" t="s">
        <v>427</v>
      </c>
      <c r="HH5" s="18">
        <v>328000179</v>
      </c>
      <c r="HI5" s="18" t="s">
        <v>428</v>
      </c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 t="s">
        <v>785</v>
      </c>
      <c r="IS5" s="18" t="s">
        <v>269</v>
      </c>
      <c r="IT5" s="46" t="s">
        <v>962</v>
      </c>
      <c r="IU5" s="46">
        <v>300000</v>
      </c>
    </row>
    <row r="6" spans="1:492" s="46" customFormat="1" ht="33.950000000000003" customHeight="1" x14ac:dyDescent="0.25">
      <c r="A6" s="18">
        <v>38</v>
      </c>
      <c r="B6" s="18" t="s">
        <v>918</v>
      </c>
      <c r="E6" s="18">
        <v>0</v>
      </c>
      <c r="F6" s="18" t="s">
        <v>922</v>
      </c>
      <c r="G6" s="18" t="s">
        <v>1103</v>
      </c>
      <c r="H6" s="18"/>
      <c r="I6" s="18"/>
      <c r="J6" s="18"/>
      <c r="K6" s="18"/>
      <c r="L6" s="18"/>
      <c r="M6" s="18"/>
      <c r="N6" s="18" t="s">
        <v>230</v>
      </c>
      <c r="O6" s="18" t="s">
        <v>920</v>
      </c>
      <c r="P6" s="18">
        <v>10078078</v>
      </c>
      <c r="Q6" s="18" t="s">
        <v>429</v>
      </c>
      <c r="R6" s="18"/>
      <c r="S6" s="18"/>
      <c r="T6" s="68">
        <v>45292</v>
      </c>
      <c r="U6" s="18"/>
      <c r="V6" s="18"/>
      <c r="W6" s="18"/>
      <c r="X6" s="18" t="s">
        <v>392</v>
      </c>
      <c r="Y6" s="18" t="s">
        <v>210</v>
      </c>
      <c r="Z6" s="18">
        <v>900347021</v>
      </c>
      <c r="AA6" s="18" t="s">
        <v>434</v>
      </c>
      <c r="AB6" s="18">
        <v>2203574</v>
      </c>
      <c r="AC6" s="18">
        <v>0</v>
      </c>
      <c r="AD6" s="18">
        <v>361000</v>
      </c>
      <c r="AE6" s="18"/>
      <c r="AF6" s="18">
        <v>0</v>
      </c>
      <c r="AG6" s="18">
        <v>2203574</v>
      </c>
      <c r="AH6" s="18" t="s">
        <v>212</v>
      </c>
      <c r="AI6" s="18">
        <v>13.12</v>
      </c>
      <c r="AJ6" s="39">
        <v>8.2799999999999999E-2</v>
      </c>
      <c r="AK6" s="18">
        <v>0</v>
      </c>
      <c r="AL6" s="40">
        <f>AB6*AJ6</f>
        <v>182455.92720000001</v>
      </c>
      <c r="AM6" s="39">
        <v>8.2799999999999999E-2</v>
      </c>
      <c r="AN6" s="40">
        <f>AD6*AM6</f>
        <v>29890.799999999999</v>
      </c>
      <c r="AO6" s="39">
        <v>1.72E-2</v>
      </c>
      <c r="AP6" s="40">
        <f>AG6*AO6</f>
        <v>37901.472800000003</v>
      </c>
      <c r="AQ6" s="39">
        <f>+AM6</f>
        <v>8.2799999999999999E-2</v>
      </c>
      <c r="AR6" s="49">
        <f>+AB6*AQ6</f>
        <v>182455.92720000001</v>
      </c>
      <c r="AS6" s="18">
        <v>0</v>
      </c>
      <c r="AT6" s="18" t="s">
        <v>213</v>
      </c>
      <c r="AU6" s="18" t="s">
        <v>213</v>
      </c>
      <c r="AV6" s="18">
        <v>0</v>
      </c>
      <c r="AW6" s="18" t="s">
        <v>214</v>
      </c>
      <c r="AX6" s="41" t="s">
        <v>433</v>
      </c>
      <c r="AY6" s="18" t="s">
        <v>215</v>
      </c>
      <c r="AZ6" s="18">
        <v>66001</v>
      </c>
      <c r="BA6" s="18" t="s">
        <v>416</v>
      </c>
      <c r="BB6" s="18"/>
      <c r="BC6" s="18">
        <v>0</v>
      </c>
      <c r="BD6" s="18"/>
      <c r="BE6" s="42" t="s">
        <v>435</v>
      </c>
      <c r="BF6" s="18">
        <v>3819747</v>
      </c>
      <c r="BG6" s="18">
        <v>3148909916</v>
      </c>
      <c r="BH6" s="41" t="s">
        <v>433</v>
      </c>
      <c r="BI6" s="18" t="s">
        <v>215</v>
      </c>
      <c r="BJ6" s="18" t="s">
        <v>395</v>
      </c>
      <c r="BK6" s="18">
        <v>12</v>
      </c>
      <c r="BL6" s="43">
        <v>44287</v>
      </c>
      <c r="BM6" s="43">
        <v>45382</v>
      </c>
      <c r="BN6" s="43">
        <v>45292</v>
      </c>
      <c r="BO6" s="43">
        <v>45292</v>
      </c>
      <c r="BP6" s="18" t="s">
        <v>913</v>
      </c>
      <c r="BQ6" s="18" t="s">
        <v>217</v>
      </c>
      <c r="BR6" s="18">
        <v>75036307</v>
      </c>
      <c r="BS6" s="18" t="s">
        <v>806</v>
      </c>
      <c r="BT6" s="18">
        <v>66001</v>
      </c>
      <c r="BU6" s="41" t="s">
        <v>433</v>
      </c>
      <c r="BV6" s="18" t="s">
        <v>215</v>
      </c>
      <c r="BW6" s="18">
        <v>3218510971</v>
      </c>
      <c r="BX6" s="18"/>
      <c r="BY6" s="42" t="s">
        <v>436</v>
      </c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 t="s">
        <v>209</v>
      </c>
      <c r="DG6" s="18">
        <v>31159514</v>
      </c>
      <c r="DH6" s="18" t="s">
        <v>222</v>
      </c>
      <c r="DI6" s="18" t="s">
        <v>437</v>
      </c>
      <c r="DJ6" s="44">
        <v>1</v>
      </c>
      <c r="DK6" s="18"/>
      <c r="DL6" s="18"/>
      <c r="DM6" s="18" t="s">
        <v>438</v>
      </c>
      <c r="DN6" s="18"/>
      <c r="DO6" s="18"/>
      <c r="DP6" s="18" t="s">
        <v>291</v>
      </c>
      <c r="DQ6" s="18" t="s">
        <v>224</v>
      </c>
      <c r="DR6" s="18">
        <v>66001</v>
      </c>
      <c r="DS6" s="18" t="s">
        <v>437</v>
      </c>
      <c r="DT6" s="18">
        <v>31159514</v>
      </c>
      <c r="DU6" s="18" t="s">
        <v>225</v>
      </c>
      <c r="DV6" s="18" t="s">
        <v>226</v>
      </c>
      <c r="DW6" s="18" t="s">
        <v>227</v>
      </c>
      <c r="DX6" s="47">
        <v>89631580557</v>
      </c>
      <c r="DY6" s="18">
        <v>10</v>
      </c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>
        <v>900119401</v>
      </c>
      <c r="GV6" s="18" t="s">
        <v>422</v>
      </c>
      <c r="GW6" s="18" t="s">
        <v>432</v>
      </c>
      <c r="GX6" s="18" t="s">
        <v>423</v>
      </c>
      <c r="GY6" s="18">
        <v>3133770</v>
      </c>
      <c r="GZ6" s="18">
        <v>3126151070</v>
      </c>
      <c r="HA6" s="42" t="s">
        <v>431</v>
      </c>
      <c r="HB6" s="18" t="s">
        <v>422</v>
      </c>
      <c r="HC6" s="18" t="s">
        <v>421</v>
      </c>
      <c r="HD6" s="18" t="s">
        <v>425</v>
      </c>
      <c r="HE6" s="18" t="s">
        <v>426</v>
      </c>
      <c r="HF6" s="18" t="s">
        <v>427</v>
      </c>
      <c r="HG6" s="18">
        <v>328000179</v>
      </c>
      <c r="HH6" s="18" t="s">
        <v>428</v>
      </c>
      <c r="HI6" s="18" t="s">
        <v>242</v>
      </c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 t="s">
        <v>359</v>
      </c>
      <c r="IR6" s="18" t="s">
        <v>269</v>
      </c>
      <c r="IS6" s="18" t="s">
        <v>945</v>
      </c>
      <c r="IT6" s="46">
        <v>0</v>
      </c>
    </row>
    <row r="7" spans="1:492" s="70" customFormat="1" x14ac:dyDescent="0.25">
      <c r="A7" s="18">
        <v>97</v>
      </c>
      <c r="B7" s="18" t="s">
        <v>918</v>
      </c>
      <c r="C7" s="18">
        <v>70073</v>
      </c>
      <c r="D7" s="18">
        <v>70073</v>
      </c>
      <c r="E7" s="18">
        <v>0</v>
      </c>
      <c r="F7" s="18" t="s">
        <v>922</v>
      </c>
      <c r="G7" s="18"/>
      <c r="H7" s="18" t="s">
        <v>1105</v>
      </c>
      <c r="I7" s="18"/>
      <c r="J7" s="18"/>
      <c r="K7" s="18"/>
      <c r="L7" s="18"/>
      <c r="M7" s="18"/>
      <c r="N7" s="18" t="s">
        <v>213</v>
      </c>
      <c r="O7" s="18" t="s">
        <v>920</v>
      </c>
      <c r="P7" s="18">
        <v>10078136</v>
      </c>
      <c r="Q7" s="18" t="s">
        <v>429</v>
      </c>
      <c r="R7" s="18"/>
      <c r="S7" s="18"/>
      <c r="T7" s="68">
        <v>45292</v>
      </c>
      <c r="U7" s="18"/>
      <c r="V7" s="18"/>
      <c r="W7" s="18"/>
      <c r="X7" s="18" t="s">
        <v>913</v>
      </c>
      <c r="Y7" s="18" t="s">
        <v>210</v>
      </c>
      <c r="Z7" s="18">
        <v>9153249</v>
      </c>
      <c r="AA7" s="18" t="s">
        <v>869</v>
      </c>
      <c r="AB7" s="18">
        <v>955637</v>
      </c>
      <c r="AC7" s="18">
        <v>0</v>
      </c>
      <c r="AD7" s="18">
        <v>0</v>
      </c>
      <c r="AE7" s="18">
        <v>0</v>
      </c>
      <c r="AF7" s="18">
        <v>0</v>
      </c>
      <c r="AG7" s="18">
        <v>955637</v>
      </c>
      <c r="AH7" s="18" t="s">
        <v>928</v>
      </c>
      <c r="AI7" s="18">
        <v>13.12</v>
      </c>
      <c r="AJ7" s="39">
        <v>8.2799999999999999E-2</v>
      </c>
      <c r="AK7" s="18">
        <v>0</v>
      </c>
      <c r="AL7" s="40">
        <f>AB7*AJ7</f>
        <v>79126.743600000002</v>
      </c>
      <c r="AM7" s="39">
        <v>8.2799999999999999E-2</v>
      </c>
      <c r="AN7" s="40">
        <f>AD7*AM7</f>
        <v>0</v>
      </c>
      <c r="AO7" s="39">
        <v>1.72E-2</v>
      </c>
      <c r="AP7" s="40">
        <f>AG7*AO7</f>
        <v>16436.956399999999</v>
      </c>
      <c r="AQ7" s="39">
        <f>+AM7</f>
        <v>8.2799999999999999E-2</v>
      </c>
      <c r="AR7" s="49">
        <f>+AB7*AQ7</f>
        <v>79126.743600000002</v>
      </c>
      <c r="AS7" s="18">
        <v>0</v>
      </c>
      <c r="AT7" s="18" t="s">
        <v>213</v>
      </c>
      <c r="AU7" s="18" t="s">
        <v>213</v>
      </c>
      <c r="AV7" s="18">
        <v>0</v>
      </c>
      <c r="AW7" s="18" t="s">
        <v>214</v>
      </c>
      <c r="AX7" s="18" t="s">
        <v>870</v>
      </c>
      <c r="AY7" s="18" t="s">
        <v>215</v>
      </c>
      <c r="AZ7" s="18">
        <v>66001</v>
      </c>
      <c r="BA7" s="18"/>
      <c r="BB7" s="18"/>
      <c r="BC7" s="18">
        <v>0</v>
      </c>
      <c r="BD7" s="18"/>
      <c r="BE7" s="18">
        <v>0</v>
      </c>
      <c r="BF7" s="18"/>
      <c r="BG7" s="18">
        <v>3148641594</v>
      </c>
      <c r="BH7" s="18" t="s">
        <v>870</v>
      </c>
      <c r="BI7" s="18" t="s">
        <v>215</v>
      </c>
      <c r="BJ7" s="18" t="s">
        <v>235</v>
      </c>
      <c r="BK7" s="18">
        <v>6</v>
      </c>
      <c r="BL7" s="43">
        <v>44302</v>
      </c>
      <c r="BM7" s="43">
        <v>45397</v>
      </c>
      <c r="BN7" s="43">
        <v>45292</v>
      </c>
      <c r="BO7" s="43">
        <v>45307</v>
      </c>
      <c r="BP7" s="18" t="s">
        <v>913</v>
      </c>
      <c r="BQ7" s="18" t="s">
        <v>217</v>
      </c>
      <c r="BR7" s="18">
        <v>1088319112</v>
      </c>
      <c r="BS7" s="18" t="s">
        <v>871</v>
      </c>
      <c r="BT7" s="18">
        <v>66001</v>
      </c>
      <c r="BU7" s="18" t="s">
        <v>870</v>
      </c>
      <c r="BV7" s="18" t="s">
        <v>215</v>
      </c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 t="s">
        <v>221</v>
      </c>
      <c r="DG7" s="18">
        <v>34054718</v>
      </c>
      <c r="DH7" s="18" t="s">
        <v>222</v>
      </c>
      <c r="DI7" s="18" t="s">
        <v>402</v>
      </c>
      <c r="DJ7" s="44">
        <v>1</v>
      </c>
      <c r="DK7" s="18" t="s">
        <v>1100</v>
      </c>
      <c r="DL7" s="18"/>
      <c r="DM7" s="18">
        <v>3207217870</v>
      </c>
      <c r="DN7" s="18"/>
      <c r="DO7" s="18"/>
      <c r="DP7" s="18" t="s">
        <v>664</v>
      </c>
      <c r="DQ7" s="18" t="s">
        <v>649</v>
      </c>
      <c r="DR7" s="18">
        <v>66001</v>
      </c>
      <c r="DS7" s="18" t="s">
        <v>402</v>
      </c>
      <c r="DT7" s="18">
        <v>34054718</v>
      </c>
      <c r="DU7" s="18" t="s">
        <v>225</v>
      </c>
      <c r="DV7" s="18" t="s">
        <v>226</v>
      </c>
      <c r="DW7" s="18" t="s">
        <v>227</v>
      </c>
      <c r="DX7" s="47">
        <v>70607509910</v>
      </c>
      <c r="DY7" s="18">
        <v>10</v>
      </c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 t="s">
        <v>928</v>
      </c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 t="s">
        <v>269</v>
      </c>
      <c r="IS7" s="18" t="s">
        <v>963</v>
      </c>
      <c r="IT7" s="18">
        <v>0</v>
      </c>
      <c r="IU7" s="18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</row>
    <row r="8" spans="1:492" s="27" customFormat="1" x14ac:dyDescent="0.25">
      <c r="A8" s="11">
        <v>89</v>
      </c>
      <c r="B8" s="11" t="s">
        <v>918</v>
      </c>
      <c r="E8" s="11" t="s">
        <v>925</v>
      </c>
      <c r="F8" s="11" t="s">
        <v>923</v>
      </c>
      <c r="G8" s="11"/>
      <c r="H8" s="11" t="s">
        <v>1106</v>
      </c>
      <c r="I8" s="11"/>
      <c r="J8" s="11"/>
      <c r="K8" s="11"/>
      <c r="L8" s="11"/>
      <c r="M8" s="11"/>
      <c r="N8" s="11" t="s">
        <v>213</v>
      </c>
      <c r="O8" s="11" t="s">
        <v>920</v>
      </c>
      <c r="P8" s="11">
        <v>10078129</v>
      </c>
      <c r="Q8" s="11" t="s">
        <v>412</v>
      </c>
      <c r="R8" s="11"/>
      <c r="S8" s="11"/>
      <c r="T8" s="78">
        <v>45292</v>
      </c>
      <c r="U8" s="11"/>
      <c r="V8" s="11"/>
      <c r="W8" s="11"/>
      <c r="X8" s="11" t="s">
        <v>913</v>
      </c>
      <c r="Y8" s="11" t="s">
        <v>210</v>
      </c>
      <c r="Z8" s="11">
        <v>1088327528</v>
      </c>
      <c r="AA8" s="11" t="s">
        <v>799</v>
      </c>
      <c r="AB8" s="11">
        <v>1000000</v>
      </c>
      <c r="AC8" s="11">
        <v>0</v>
      </c>
      <c r="AD8" s="11">
        <v>130000</v>
      </c>
      <c r="AE8" s="11">
        <v>0</v>
      </c>
      <c r="AF8" s="11">
        <v>0</v>
      </c>
      <c r="AG8" s="11">
        <v>1000000</v>
      </c>
      <c r="AH8" s="11" t="s">
        <v>212</v>
      </c>
      <c r="AI8" s="11">
        <v>13.12</v>
      </c>
      <c r="AJ8" s="21">
        <v>8.2799999999999999E-2</v>
      </c>
      <c r="AK8" s="11">
        <v>0</v>
      </c>
      <c r="AL8" s="22">
        <f>AB8*AJ8</f>
        <v>82800</v>
      </c>
      <c r="AM8" s="21">
        <v>8.2799999999999999E-2</v>
      </c>
      <c r="AN8" s="22">
        <f>AD8*AM8</f>
        <v>10764</v>
      </c>
      <c r="AO8" s="21">
        <v>1.72E-2</v>
      </c>
      <c r="AP8" s="22">
        <f>AG8*AO8</f>
        <v>17200</v>
      </c>
      <c r="AQ8" s="21">
        <f>+AM8</f>
        <v>8.2799999999999999E-2</v>
      </c>
      <c r="AR8" s="80">
        <f>+AB8*AQ8</f>
        <v>82800</v>
      </c>
      <c r="AS8" s="11">
        <v>0</v>
      </c>
      <c r="AT8" s="11" t="s">
        <v>213</v>
      </c>
      <c r="AU8" s="11" t="s">
        <v>213</v>
      </c>
      <c r="AV8" s="11">
        <v>0</v>
      </c>
      <c r="AW8" s="11" t="s">
        <v>414</v>
      </c>
      <c r="AX8" s="11" t="s">
        <v>800</v>
      </c>
      <c r="AY8" s="11" t="s">
        <v>215</v>
      </c>
      <c r="AZ8" s="11">
        <v>66001</v>
      </c>
      <c r="BA8" s="11" t="s">
        <v>801</v>
      </c>
      <c r="BB8" s="11"/>
      <c r="BC8" s="11">
        <v>0</v>
      </c>
      <c r="BD8" s="11"/>
      <c r="BE8" s="23" t="s">
        <v>802</v>
      </c>
      <c r="BF8" s="11"/>
      <c r="BG8" s="11">
        <v>3232418677</v>
      </c>
      <c r="BH8" s="11" t="s">
        <v>800</v>
      </c>
      <c r="BI8" s="11" t="s">
        <v>215</v>
      </c>
      <c r="BJ8" s="11" t="s">
        <v>235</v>
      </c>
      <c r="BK8" s="11">
        <v>12</v>
      </c>
      <c r="BL8" s="24">
        <v>45200</v>
      </c>
      <c r="BM8" s="24">
        <v>45565</v>
      </c>
      <c r="BN8" s="24">
        <v>45292</v>
      </c>
      <c r="BO8" s="24">
        <v>45292</v>
      </c>
      <c r="BP8" s="11" t="s">
        <v>913</v>
      </c>
      <c r="BQ8" s="11" t="s">
        <v>217</v>
      </c>
      <c r="BR8" s="11">
        <v>1032402336</v>
      </c>
      <c r="BS8" s="11" t="s">
        <v>803</v>
      </c>
      <c r="BT8" s="11">
        <v>66001</v>
      </c>
      <c r="BU8" s="11" t="s">
        <v>800</v>
      </c>
      <c r="BV8" s="11" t="s">
        <v>215</v>
      </c>
      <c r="BW8" s="11">
        <v>3106124322</v>
      </c>
      <c r="BX8" s="11"/>
      <c r="BY8" s="23" t="s">
        <v>804</v>
      </c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 t="s">
        <v>209</v>
      </c>
      <c r="DG8" s="11">
        <v>30335654</v>
      </c>
      <c r="DH8" s="11" t="s">
        <v>222</v>
      </c>
      <c r="DI8" s="11" t="s">
        <v>805</v>
      </c>
      <c r="DJ8" s="25">
        <v>1</v>
      </c>
      <c r="DK8" s="11"/>
      <c r="DL8" s="11"/>
      <c r="DM8" s="11">
        <v>3108223595</v>
      </c>
      <c r="DN8" s="11"/>
      <c r="DO8" s="23" t="s">
        <v>424</v>
      </c>
      <c r="DP8" s="11" t="s">
        <v>664</v>
      </c>
      <c r="DQ8" s="11">
        <v>0</v>
      </c>
      <c r="DR8" s="11">
        <v>66001</v>
      </c>
      <c r="DS8" s="11" t="s">
        <v>420</v>
      </c>
      <c r="DT8" s="11">
        <v>10133423</v>
      </c>
      <c r="DU8" s="11" t="s">
        <v>225</v>
      </c>
      <c r="DV8" s="11" t="s">
        <v>226</v>
      </c>
      <c r="DW8" s="11" t="s">
        <v>227</v>
      </c>
      <c r="DX8" s="30">
        <v>18723966261</v>
      </c>
      <c r="DY8" s="11">
        <v>15</v>
      </c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>
        <v>900119401</v>
      </c>
      <c r="GV8" s="11" t="s">
        <v>422</v>
      </c>
      <c r="GW8" s="11" t="s">
        <v>432</v>
      </c>
      <c r="GX8" s="11" t="s">
        <v>423</v>
      </c>
      <c r="GY8" s="11">
        <v>3133770</v>
      </c>
      <c r="GZ8" s="11">
        <v>3126151070</v>
      </c>
      <c r="HA8" s="23" t="s">
        <v>431</v>
      </c>
      <c r="HB8" s="11" t="s">
        <v>422</v>
      </c>
      <c r="HC8" s="11" t="s">
        <v>421</v>
      </c>
      <c r="HD8" s="11" t="s">
        <v>425</v>
      </c>
      <c r="HE8" s="11" t="s">
        <v>426</v>
      </c>
      <c r="HF8" s="11" t="s">
        <v>427</v>
      </c>
      <c r="HG8" s="11">
        <v>328000179</v>
      </c>
      <c r="HH8" s="11" t="s">
        <v>428</v>
      </c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 t="s">
        <v>785</v>
      </c>
      <c r="IR8" s="11" t="s">
        <v>269</v>
      </c>
      <c r="IS8" s="11" t="s">
        <v>962</v>
      </c>
      <c r="IT8" s="11">
        <v>300000</v>
      </c>
      <c r="IU8" s="11"/>
    </row>
    <row r="9" spans="1:492" s="13" customFormat="1" ht="14.1" customHeight="1" x14ac:dyDescent="0.25">
      <c r="A9" s="18">
        <v>1088349924</v>
      </c>
      <c r="B9" s="18">
        <v>28</v>
      </c>
      <c r="C9" s="18" t="s">
        <v>918</v>
      </c>
      <c r="D9" s="18">
        <v>70022</v>
      </c>
      <c r="E9" s="18">
        <v>70022</v>
      </c>
      <c r="F9" s="18">
        <v>0</v>
      </c>
      <c r="G9" s="18" t="s">
        <v>922</v>
      </c>
      <c r="H9" s="18" t="s">
        <v>1138</v>
      </c>
      <c r="I9" s="18"/>
      <c r="J9" s="18"/>
      <c r="K9" s="18"/>
      <c r="L9" s="18"/>
      <c r="M9" s="18"/>
      <c r="N9" s="18"/>
      <c r="O9" s="18" t="s">
        <v>230</v>
      </c>
      <c r="P9" s="18" t="s">
        <v>920</v>
      </c>
      <c r="Q9" s="18">
        <v>10078068</v>
      </c>
      <c r="R9" s="18" t="s">
        <v>208</v>
      </c>
      <c r="S9" s="18"/>
      <c r="T9" s="18"/>
      <c r="U9" s="68">
        <v>45292</v>
      </c>
      <c r="V9" s="18"/>
      <c r="W9" s="18"/>
      <c r="X9" s="18"/>
      <c r="Y9" s="18" t="s">
        <v>913</v>
      </c>
      <c r="Z9" s="18" t="s">
        <v>210</v>
      </c>
      <c r="AA9" s="18">
        <v>1088349924</v>
      </c>
      <c r="AB9" s="18" t="s">
        <v>384</v>
      </c>
      <c r="AC9" s="18">
        <v>836183</v>
      </c>
      <c r="AD9" s="18">
        <v>0</v>
      </c>
      <c r="AE9" s="18">
        <v>133000</v>
      </c>
      <c r="AF9" s="18">
        <v>0</v>
      </c>
      <c r="AG9" s="18">
        <v>0</v>
      </c>
      <c r="AH9" s="18">
        <v>836183</v>
      </c>
      <c r="AI9" s="18" t="s">
        <v>212</v>
      </c>
      <c r="AJ9" s="18">
        <v>13.12</v>
      </c>
      <c r="AK9" s="39">
        <v>8.2799999999999999E-2</v>
      </c>
      <c r="AL9" s="18">
        <v>0</v>
      </c>
      <c r="AM9" s="40">
        <f>AC9*AK9</f>
        <v>69235.952399999995</v>
      </c>
      <c r="AN9" s="39">
        <v>8.2799999999999999E-2</v>
      </c>
      <c r="AO9" s="40">
        <f>AE9*AN9</f>
        <v>11012.4</v>
      </c>
      <c r="AP9" s="39">
        <v>1.72E-2</v>
      </c>
      <c r="AQ9" s="40">
        <f>AH9*AP9</f>
        <v>14382.347599999999</v>
      </c>
      <c r="AR9" s="39">
        <f>+AN9</f>
        <v>8.2799999999999999E-2</v>
      </c>
      <c r="AS9" s="49">
        <f>+AC9*AR9</f>
        <v>69235.952399999995</v>
      </c>
      <c r="AT9" s="18">
        <v>0</v>
      </c>
      <c r="AU9" s="18" t="s">
        <v>213</v>
      </c>
      <c r="AV9" s="18" t="s">
        <v>213</v>
      </c>
      <c r="AW9" s="18">
        <v>0</v>
      </c>
      <c r="AX9" s="18" t="s">
        <v>214</v>
      </c>
      <c r="AY9" s="41" t="s">
        <v>385</v>
      </c>
      <c r="AZ9" s="18" t="s">
        <v>215</v>
      </c>
      <c r="BA9" s="18">
        <v>66001</v>
      </c>
      <c r="BB9" s="18" t="s">
        <v>276</v>
      </c>
      <c r="BC9" s="18">
        <v>4</v>
      </c>
      <c r="BD9" s="18">
        <v>0</v>
      </c>
      <c r="BE9" s="18"/>
      <c r="BF9" s="42" t="s">
        <v>386</v>
      </c>
      <c r="BG9" s="18"/>
      <c r="BH9" s="18">
        <v>3002297165</v>
      </c>
      <c r="BI9" s="41" t="s">
        <v>385</v>
      </c>
      <c r="BJ9" s="18" t="s">
        <v>215</v>
      </c>
      <c r="BK9" s="18" t="s">
        <v>235</v>
      </c>
      <c r="BL9" s="18">
        <v>6</v>
      </c>
      <c r="BM9" s="43">
        <v>44338</v>
      </c>
      <c r="BN9" s="43">
        <v>45433</v>
      </c>
      <c r="BO9" s="43">
        <v>45292</v>
      </c>
      <c r="BP9" s="43">
        <v>45313</v>
      </c>
      <c r="BQ9" s="18" t="s">
        <v>913</v>
      </c>
      <c r="BR9" s="18" t="s">
        <v>217</v>
      </c>
      <c r="BS9" s="18">
        <v>1088262988</v>
      </c>
      <c r="BT9" s="18" t="s">
        <v>387</v>
      </c>
      <c r="BU9" s="18">
        <v>66001</v>
      </c>
      <c r="BV9" s="41" t="s">
        <v>385</v>
      </c>
      <c r="BW9" s="18" t="s">
        <v>215</v>
      </c>
      <c r="BX9" s="18">
        <v>3043734690</v>
      </c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 t="s">
        <v>209</v>
      </c>
      <c r="DH9" s="18">
        <v>42136957</v>
      </c>
      <c r="DI9" s="18" t="s">
        <v>222</v>
      </c>
      <c r="DJ9" s="18" t="s">
        <v>388</v>
      </c>
      <c r="DK9" s="44">
        <v>1</v>
      </c>
      <c r="DL9" s="79" t="s">
        <v>1114</v>
      </c>
      <c r="DM9" s="18"/>
      <c r="DN9" s="18">
        <v>3148723682</v>
      </c>
      <c r="DO9" s="18"/>
      <c r="DP9" s="42" t="s">
        <v>397</v>
      </c>
      <c r="DQ9" s="18" t="s">
        <v>291</v>
      </c>
      <c r="DR9" s="79" t="s">
        <v>215</v>
      </c>
      <c r="DS9" s="18">
        <v>66001</v>
      </c>
      <c r="DT9" s="18" t="s">
        <v>388</v>
      </c>
      <c r="DU9" s="18">
        <v>42136957</v>
      </c>
      <c r="DV9" s="18" t="s">
        <v>225</v>
      </c>
      <c r="DW9" s="18" t="s">
        <v>226</v>
      </c>
      <c r="DX9" s="18" t="s">
        <v>227</v>
      </c>
      <c r="DY9" s="45" t="s">
        <v>389</v>
      </c>
      <c r="DZ9" s="18">
        <v>30</v>
      </c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>
        <v>900344029</v>
      </c>
      <c r="GW9" s="18" t="s">
        <v>244</v>
      </c>
      <c r="GX9" s="18" t="s">
        <v>284</v>
      </c>
      <c r="GY9" s="18" t="s">
        <v>245</v>
      </c>
      <c r="GZ9" s="18" t="s">
        <v>246</v>
      </c>
      <c r="HA9" s="18">
        <v>3127551168</v>
      </c>
      <c r="HB9" s="42" t="s">
        <v>247</v>
      </c>
      <c r="HC9" s="18" t="s">
        <v>244</v>
      </c>
      <c r="HD9" s="18" t="s">
        <v>243</v>
      </c>
      <c r="HE9" s="18" t="s">
        <v>425</v>
      </c>
      <c r="HF9" s="18" t="s">
        <v>725</v>
      </c>
      <c r="HG9" s="18" t="s">
        <v>249</v>
      </c>
      <c r="HH9" s="18">
        <v>24125168818</v>
      </c>
      <c r="HI9" s="18" t="s">
        <v>250</v>
      </c>
      <c r="HJ9" s="18" t="s">
        <v>53</v>
      </c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 t="s">
        <v>390</v>
      </c>
      <c r="IS9" s="18" t="s">
        <v>269</v>
      </c>
      <c r="IT9" s="18" t="s">
        <v>929</v>
      </c>
      <c r="IU9" s="46">
        <v>150000</v>
      </c>
      <c r="IV9" s="46"/>
      <c r="IW9" s="46"/>
      <c r="IX9" s="46"/>
      <c r="IY9" s="46"/>
      <c r="IZ9" s="46"/>
      <c r="JA9" s="46"/>
      <c r="JB9" s="46"/>
      <c r="JC9" s="46"/>
      <c r="JD9" s="46"/>
      <c r="JE9" s="46"/>
      <c r="JF9" s="46"/>
      <c r="JG9" s="46"/>
      <c r="JH9" s="46"/>
      <c r="JI9" s="46"/>
      <c r="JJ9" s="46"/>
      <c r="JK9" s="46"/>
      <c r="JL9" s="46"/>
      <c r="JM9" s="46"/>
      <c r="JN9" s="46"/>
      <c r="JO9" s="46"/>
      <c r="JP9" s="46"/>
      <c r="JQ9" s="46"/>
      <c r="JR9" s="46"/>
      <c r="JS9" s="46"/>
      <c r="JT9" s="46"/>
      <c r="JU9" s="46"/>
      <c r="JV9" s="46"/>
      <c r="JW9" s="46"/>
      <c r="JX9" s="46"/>
      <c r="JY9" s="46"/>
      <c r="JZ9" s="46"/>
      <c r="KA9" s="46"/>
      <c r="KB9" s="46"/>
      <c r="KC9" s="46"/>
      <c r="KD9" s="46"/>
      <c r="KE9" s="46"/>
      <c r="KF9" s="46"/>
      <c r="KG9" s="46"/>
      <c r="KH9" s="46"/>
      <c r="KI9" s="46"/>
      <c r="KJ9" s="46"/>
      <c r="KK9" s="46"/>
      <c r="KL9" s="46"/>
      <c r="KM9" s="46"/>
      <c r="KN9" s="46"/>
      <c r="KO9" s="46"/>
      <c r="KP9" s="46"/>
      <c r="KQ9" s="46"/>
      <c r="KR9" s="46"/>
      <c r="KS9" s="46"/>
      <c r="KT9" s="46"/>
      <c r="KU9" s="46"/>
      <c r="KV9" s="46"/>
      <c r="KW9" s="46"/>
      <c r="KX9" s="46"/>
      <c r="KY9" s="46"/>
      <c r="KZ9" s="46"/>
      <c r="LA9" s="46"/>
      <c r="LB9" s="46"/>
      <c r="LC9" s="46"/>
      <c r="LD9" s="46"/>
      <c r="LE9" s="46"/>
      <c r="LF9" s="46"/>
      <c r="LG9" s="46"/>
      <c r="LH9" s="46"/>
      <c r="LI9" s="46"/>
      <c r="LJ9" s="46"/>
      <c r="LK9" s="46"/>
      <c r="LL9" s="46"/>
      <c r="LM9" s="46"/>
      <c r="LN9" s="46"/>
      <c r="LO9" s="46"/>
      <c r="LP9" s="46"/>
      <c r="LQ9" s="46"/>
      <c r="LR9" s="46"/>
      <c r="LS9" s="46"/>
      <c r="LT9" s="46"/>
      <c r="LU9" s="46"/>
      <c r="LV9" s="46"/>
      <c r="LW9" s="46"/>
      <c r="LX9" s="46"/>
      <c r="LY9" s="46"/>
      <c r="LZ9" s="46"/>
      <c r="MA9" s="46"/>
      <c r="MB9" s="46"/>
      <c r="MC9" s="46"/>
      <c r="MD9" s="46"/>
      <c r="ME9" s="46"/>
      <c r="MF9" s="46"/>
      <c r="MG9" s="46"/>
      <c r="MH9" s="46"/>
      <c r="MI9" s="46"/>
      <c r="MJ9" s="46"/>
      <c r="MK9" s="46"/>
      <c r="ML9" s="46"/>
      <c r="MM9" s="46"/>
      <c r="MN9" s="46"/>
      <c r="MO9" s="46"/>
      <c r="MP9" s="46"/>
      <c r="MQ9" s="46"/>
      <c r="MR9" s="46"/>
      <c r="MS9" s="46"/>
      <c r="MT9" s="46"/>
      <c r="MU9" s="46"/>
      <c r="MV9" s="46"/>
      <c r="MW9" s="46"/>
      <c r="MX9" s="46"/>
      <c r="MY9" s="46"/>
      <c r="MZ9" s="46"/>
      <c r="NA9" s="46"/>
      <c r="NB9" s="46"/>
      <c r="NC9" s="46"/>
      <c r="ND9" s="46"/>
      <c r="NE9" s="46"/>
      <c r="NF9" s="46"/>
      <c r="NG9" s="46"/>
      <c r="NH9" s="46"/>
      <c r="NI9" s="46"/>
      <c r="NJ9" s="46"/>
      <c r="NK9" s="46"/>
      <c r="NL9" s="46"/>
      <c r="NM9" s="46"/>
      <c r="NN9" s="46"/>
      <c r="NO9" s="46"/>
      <c r="NP9" s="46"/>
      <c r="NQ9" s="46"/>
      <c r="NR9" s="46"/>
      <c r="NS9" s="46"/>
      <c r="NT9" s="46"/>
      <c r="NU9" s="46"/>
      <c r="NV9" s="46"/>
      <c r="NW9" s="46"/>
      <c r="NX9" s="46"/>
      <c r="NY9" s="46"/>
      <c r="NZ9" s="46"/>
      <c r="OA9" s="46"/>
      <c r="OB9" s="46"/>
      <c r="OC9" s="46"/>
      <c r="OD9" s="46"/>
      <c r="OE9" s="46"/>
      <c r="OF9" s="46"/>
      <c r="OG9" s="46"/>
      <c r="OH9" s="46"/>
      <c r="OI9" s="46"/>
      <c r="OJ9" s="46"/>
      <c r="OK9" s="46"/>
      <c r="OL9" s="46"/>
      <c r="OM9" s="46"/>
      <c r="ON9" s="46"/>
      <c r="OO9" s="46"/>
      <c r="OP9" s="46"/>
      <c r="OQ9" s="46"/>
      <c r="OR9" s="46"/>
      <c r="OS9" s="46"/>
      <c r="OT9" s="46"/>
      <c r="OU9" s="46"/>
      <c r="OV9" s="46"/>
      <c r="OW9" s="46"/>
      <c r="OX9" s="46"/>
      <c r="OY9" s="46"/>
      <c r="OZ9" s="46"/>
      <c r="PA9" s="46"/>
      <c r="PB9" s="46"/>
      <c r="PC9" s="46"/>
      <c r="PD9" s="46"/>
      <c r="PE9" s="46"/>
      <c r="PF9" s="46"/>
      <c r="PG9" s="46"/>
      <c r="PH9" s="46"/>
      <c r="PI9" s="46"/>
      <c r="PJ9" s="46"/>
      <c r="PK9" s="46"/>
      <c r="PL9" s="46"/>
      <c r="PM9" s="46"/>
      <c r="PN9" s="46"/>
      <c r="PO9" s="46"/>
      <c r="PP9" s="46"/>
      <c r="PQ9" s="46"/>
      <c r="PR9" s="46"/>
      <c r="PS9" s="46"/>
      <c r="PT9" s="46"/>
      <c r="PU9" s="46"/>
      <c r="PV9" s="46"/>
      <c r="PW9" s="46"/>
      <c r="PX9" s="46"/>
      <c r="PY9" s="46"/>
      <c r="PZ9" s="46"/>
      <c r="QA9" s="46"/>
      <c r="QB9" s="46"/>
      <c r="QC9" s="46"/>
      <c r="QD9" s="46"/>
      <c r="QE9" s="46"/>
      <c r="QF9" s="46"/>
      <c r="QG9" s="46"/>
      <c r="QH9" s="46"/>
      <c r="QI9" s="46"/>
      <c r="QJ9" s="46"/>
      <c r="QK9" s="46"/>
      <c r="QL9" s="46"/>
      <c r="QM9" s="46"/>
      <c r="QN9" s="46"/>
      <c r="QO9" s="46"/>
      <c r="QP9" s="46"/>
      <c r="QQ9" s="46"/>
      <c r="QR9" s="46"/>
      <c r="QS9" s="46"/>
      <c r="QT9" s="46"/>
      <c r="QU9" s="46"/>
      <c r="QV9" s="46"/>
      <c r="QW9" s="46"/>
      <c r="QX9" s="46"/>
      <c r="QY9" s="46"/>
      <c r="QZ9" s="46"/>
      <c r="RA9" s="46"/>
      <c r="RB9" s="46"/>
      <c r="RC9" s="46"/>
      <c r="RD9" s="46"/>
      <c r="RE9" s="46"/>
      <c r="RF9" s="46"/>
      <c r="RG9" s="46"/>
      <c r="RH9" s="46"/>
      <c r="RI9" s="46"/>
      <c r="RJ9" s="46"/>
      <c r="RK9" s="46"/>
      <c r="RL9" s="46"/>
      <c r="RM9" s="46"/>
      <c r="RN9" s="46"/>
      <c r="RO9" s="46"/>
      <c r="RP9" s="46"/>
      <c r="RQ9" s="46"/>
      <c r="RR9" s="46"/>
      <c r="RS9" s="46"/>
      <c r="RT9" s="46"/>
      <c r="RU9" s="46"/>
      <c r="RV9" s="46"/>
      <c r="RW9" s="46"/>
      <c r="RX9" s="46"/>
    </row>
  </sheetData>
  <conditionalFormatting sqref="A7">
    <cfRule type="duplicateValues" dxfId="62" priority="4"/>
  </conditionalFormatting>
  <conditionalFormatting sqref="A8">
    <cfRule type="duplicateValues" dxfId="61" priority="3"/>
  </conditionalFormatting>
  <conditionalFormatting sqref="A9">
    <cfRule type="duplicateValues" dxfId="60" priority="1"/>
  </conditionalFormatting>
  <conditionalFormatting sqref="B1">
    <cfRule type="duplicateValues" dxfId="59" priority="20"/>
    <cfRule type="duplicateValues" dxfId="58" priority="21"/>
    <cfRule type="duplicateValues" dxfId="57" priority="22"/>
    <cfRule type="duplicateValues" dxfId="56" priority="23"/>
    <cfRule type="duplicateValues" dxfId="55" priority="24"/>
    <cfRule type="duplicateValues" dxfId="54" priority="25"/>
    <cfRule type="duplicateValues" dxfId="53" priority="26"/>
    <cfRule type="duplicateValues" dxfId="52" priority="27"/>
    <cfRule type="duplicateValues" dxfId="51" priority="28"/>
    <cfRule type="duplicateValues" dxfId="50" priority="29" stopIfTrue="1"/>
  </conditionalFormatting>
  <conditionalFormatting sqref="C1:D1">
    <cfRule type="duplicateValues" dxfId="49" priority="43" stopIfTrue="1"/>
    <cfRule type="duplicateValues" dxfId="48" priority="42"/>
  </conditionalFormatting>
  <conditionalFormatting sqref="D1">
    <cfRule type="duplicateValues" dxfId="47" priority="37"/>
    <cfRule type="duplicateValues" dxfId="46" priority="39"/>
    <cfRule type="duplicateValues" dxfId="45" priority="38"/>
    <cfRule type="duplicateValues" dxfId="44" priority="36"/>
    <cfRule type="duplicateValues" dxfId="43" priority="35"/>
    <cfRule type="duplicateValues" dxfId="42" priority="34"/>
    <cfRule type="duplicateValues" dxfId="41" priority="33"/>
    <cfRule type="duplicateValues" dxfId="40" priority="32"/>
  </conditionalFormatting>
  <conditionalFormatting sqref="E1">
    <cfRule type="duplicateValues" dxfId="39" priority="46"/>
    <cfRule type="duplicateValues" dxfId="38" priority="45"/>
    <cfRule type="duplicateValues" dxfId="37" priority="44"/>
    <cfRule type="duplicateValues" dxfId="36" priority="41"/>
  </conditionalFormatting>
  <conditionalFormatting sqref="F1">
    <cfRule type="duplicateValues" dxfId="35" priority="48" stopIfTrue="1"/>
    <cfRule type="duplicateValues" dxfId="34" priority="47"/>
  </conditionalFormatting>
  <conditionalFormatting sqref="I1 G1">
    <cfRule type="duplicateValues" dxfId="33" priority="56"/>
    <cfRule type="duplicateValues" dxfId="32" priority="57" stopIfTrue="1"/>
  </conditionalFormatting>
  <conditionalFormatting sqref="O1:P1">
    <cfRule type="duplicateValues" dxfId="31" priority="58"/>
  </conditionalFormatting>
  <conditionalFormatting sqref="Q1:S1">
    <cfRule type="duplicateValues" dxfId="30" priority="55"/>
  </conditionalFormatting>
  <conditionalFormatting sqref="X1:Z1">
    <cfRule type="duplicateValues" dxfId="29" priority="30"/>
    <cfRule type="duplicateValues" dxfId="28" priority="40"/>
    <cfRule type="duplicateValues" dxfId="27" priority="49"/>
    <cfRule type="duplicateValues" dxfId="26" priority="54"/>
  </conditionalFormatting>
  <conditionalFormatting sqref="AA9">
    <cfRule type="duplicateValues" dxfId="25" priority="2"/>
  </conditionalFormatting>
  <conditionalFormatting sqref="EK1">
    <cfRule type="duplicateValues" dxfId="24" priority="50"/>
    <cfRule type="duplicateValues" dxfId="23" priority="52"/>
    <cfRule type="duplicateValues" dxfId="22" priority="53" stopIfTrue="1"/>
    <cfRule type="duplicateValues" dxfId="21" priority="31"/>
    <cfRule type="duplicateValues" dxfId="20" priority="51"/>
  </conditionalFormatting>
  <conditionalFormatting sqref="FC1">
    <cfRule type="duplicateValues" dxfId="19" priority="18"/>
    <cfRule type="duplicateValues" dxfId="18" priority="17"/>
    <cfRule type="duplicateValues" dxfId="17" priority="16"/>
    <cfRule type="duplicateValues" dxfId="16" priority="15"/>
    <cfRule type="duplicateValues" dxfId="15" priority="19" stopIfTrue="1"/>
  </conditionalFormatting>
  <conditionalFormatting sqref="FU1">
    <cfRule type="duplicateValues" dxfId="14" priority="14" stopIfTrue="1"/>
    <cfRule type="duplicateValues" dxfId="13" priority="13"/>
    <cfRule type="duplicateValues" dxfId="12" priority="12"/>
    <cfRule type="duplicateValues" dxfId="11" priority="11"/>
    <cfRule type="duplicateValues" dxfId="10" priority="10"/>
  </conditionalFormatting>
  <conditionalFormatting sqref="GN1">
    <cfRule type="duplicateValues" dxfId="9" priority="8"/>
    <cfRule type="duplicateValues" dxfId="8" priority="9" stopIfTrue="1"/>
    <cfRule type="duplicateValues" dxfId="7" priority="7"/>
    <cfRule type="duplicateValues" dxfId="6" priority="6"/>
    <cfRule type="duplicateValues" dxfId="5" priority="5"/>
  </conditionalFormatting>
  <hyperlinks>
    <hyperlink ref="BF2" r:id="rId1" xr:uid="{CB0ABF45-A42D-4F51-B942-AC4FDB6AA624}"/>
    <hyperlink ref="BZ4" r:id="rId2" xr:uid="{9F00A040-4FF3-4F6F-827A-797EC4F12A64}"/>
    <hyperlink ref="HB4" r:id="rId3" xr:uid="{EBE99C6C-F6E9-4AE6-BAE0-FAC3BFCC9640}"/>
    <hyperlink ref="BF4" r:id="rId4" xr:uid="{3545286E-41D1-43E4-B1DE-98D155762051}"/>
    <hyperlink ref="DP4" r:id="rId5" xr:uid="{AD436D78-3249-4BDA-A153-C9B1A49200DE}"/>
    <hyperlink ref="HB5" r:id="rId6" xr:uid="{FBF84349-9D16-4FEE-BD33-3DCD687A870D}"/>
    <hyperlink ref="BF5" r:id="rId7" xr:uid="{7F3A36AA-12FE-4EC6-81C5-0377F58C56A4}"/>
    <hyperlink ref="BZ5" r:id="rId8" xr:uid="{B894CBDD-995E-4998-9D21-E2946247F72E}"/>
    <hyperlink ref="DP5" r:id="rId9" xr:uid="{6C3C11E3-A061-4B10-87E5-915A3598C63D}"/>
    <hyperlink ref="BE6" r:id="rId10" xr:uid="{B4648825-562C-4AA1-AD66-382D4E2A335E}"/>
    <hyperlink ref="BY6" r:id="rId11" xr:uid="{C6D26FB1-8C3B-419A-8F04-D7024AC1109C}"/>
    <hyperlink ref="HA6" r:id="rId12" xr:uid="{55CCEC31-5392-4755-97D5-F365D398A771}"/>
    <hyperlink ref="HA8" r:id="rId13" xr:uid="{D1EAC926-FC33-4DAA-93AB-B891720EBAC8}"/>
    <hyperlink ref="BE8" r:id="rId14" xr:uid="{E5F11B6F-5845-40C3-BB9A-0259E46B7534}"/>
    <hyperlink ref="BY8" r:id="rId15" xr:uid="{B3BF7DB3-4F59-4802-B407-D4CA804FB318}"/>
    <hyperlink ref="DO8" r:id="rId16" xr:uid="{3CCD1C30-951E-473B-BB86-E21217A93479}"/>
    <hyperlink ref="HB9" r:id="rId17" xr:uid="{EA47672B-C2AD-41C7-AD54-EEB8CEF35BB3}"/>
    <hyperlink ref="BF9" r:id="rId18" xr:uid="{16BB4C85-E153-4423-9D42-B9E5FEB89708}"/>
    <hyperlink ref="DP9" r:id="rId19" xr:uid="{5B310FD7-6B52-41D8-A99C-6CC088E9FB4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19567-CB83-4BAF-93BC-85C8E22C64E8}">
  <dimension ref="A1:E80"/>
  <sheetViews>
    <sheetView topLeftCell="A59" workbookViewId="0">
      <selection activeCell="D80" sqref="D80"/>
    </sheetView>
  </sheetViews>
  <sheetFormatPr baseColWidth="10" defaultRowHeight="15" x14ac:dyDescent="0.25"/>
  <cols>
    <col min="1" max="1" width="91" customWidth="1"/>
    <col min="3" max="3" width="29.85546875" bestFit="1" customWidth="1"/>
  </cols>
  <sheetData>
    <row r="1" spans="1:5" ht="18.75" x14ac:dyDescent="0.3">
      <c r="A1" s="109" t="s">
        <v>1172</v>
      </c>
      <c r="B1" s="109" t="s">
        <v>1173</v>
      </c>
      <c r="C1" s="109" t="s">
        <v>1174</v>
      </c>
      <c r="D1" s="110" t="s">
        <v>1175</v>
      </c>
      <c r="E1" s="109" t="s">
        <v>1</v>
      </c>
    </row>
    <row r="2" spans="1:5" x14ac:dyDescent="0.25">
      <c r="A2" s="111" t="s">
        <v>1176</v>
      </c>
      <c r="B2" s="1" t="s">
        <v>710</v>
      </c>
      <c r="C2" s="1">
        <v>1088298234</v>
      </c>
      <c r="D2" s="112">
        <v>300000</v>
      </c>
      <c r="E2" s="1">
        <v>70003</v>
      </c>
    </row>
    <row r="3" spans="1:5" x14ac:dyDescent="0.25">
      <c r="A3" s="111" t="s">
        <v>1177</v>
      </c>
      <c r="B3" s="1" t="s">
        <v>262</v>
      </c>
      <c r="C3" s="1">
        <v>1004751860</v>
      </c>
      <c r="D3" s="112">
        <v>150000</v>
      </c>
      <c r="E3" s="1">
        <v>70004</v>
      </c>
    </row>
    <row r="4" spans="1:5" x14ac:dyDescent="0.25">
      <c r="A4" s="111" t="s">
        <v>1178</v>
      </c>
      <c r="B4" s="1" t="s">
        <v>270</v>
      </c>
      <c r="C4" s="1">
        <v>1088329909</v>
      </c>
      <c r="D4" s="112">
        <v>200000</v>
      </c>
      <c r="E4" s="1">
        <v>70005</v>
      </c>
    </row>
    <row r="5" spans="1:5" x14ac:dyDescent="0.25">
      <c r="A5" s="111" t="s">
        <v>1179</v>
      </c>
      <c r="B5" s="1" t="s">
        <v>714</v>
      </c>
      <c r="C5" s="1">
        <v>1088299037</v>
      </c>
      <c r="D5" s="112">
        <v>300000</v>
      </c>
      <c r="E5" s="1">
        <v>70063</v>
      </c>
    </row>
    <row r="6" spans="1:5" x14ac:dyDescent="0.25">
      <c r="A6" s="111" t="s">
        <v>1180</v>
      </c>
      <c r="B6" s="1" t="s">
        <v>728</v>
      </c>
      <c r="C6" s="1">
        <v>42159685</v>
      </c>
      <c r="D6" s="112">
        <v>150000</v>
      </c>
      <c r="E6" s="1">
        <v>70064</v>
      </c>
    </row>
    <row r="7" spans="1:5" x14ac:dyDescent="0.25">
      <c r="A7" s="111" t="s">
        <v>1181</v>
      </c>
      <c r="B7" s="1" t="s">
        <v>252</v>
      </c>
      <c r="C7" s="1">
        <v>9734026</v>
      </c>
      <c r="D7" s="112">
        <v>250000</v>
      </c>
      <c r="E7" s="1">
        <v>70002</v>
      </c>
    </row>
    <row r="8" spans="1:5" x14ac:dyDescent="0.25">
      <c r="A8" s="111" t="s">
        <v>1182</v>
      </c>
      <c r="B8" s="1" t="s">
        <v>231</v>
      </c>
      <c r="C8" s="1">
        <v>29916157</v>
      </c>
      <c r="D8" s="112">
        <v>250000</v>
      </c>
      <c r="E8" s="1">
        <v>70001</v>
      </c>
    </row>
    <row r="9" spans="1:5" x14ac:dyDescent="0.25">
      <c r="A9" s="111" t="s">
        <v>1183</v>
      </c>
      <c r="B9" s="1" t="s">
        <v>211</v>
      </c>
      <c r="C9" s="1">
        <v>42080762</v>
      </c>
      <c r="D9" s="112">
        <v>200000</v>
      </c>
      <c r="E9" s="1">
        <v>70000</v>
      </c>
    </row>
    <row r="10" spans="1:5" x14ac:dyDescent="0.25">
      <c r="A10" s="111" t="s">
        <v>1184</v>
      </c>
      <c r="B10" s="1" t="s">
        <v>285</v>
      </c>
      <c r="C10" s="1">
        <v>10092166</v>
      </c>
      <c r="D10" s="112">
        <v>250000</v>
      </c>
      <c r="E10" s="1">
        <v>70008</v>
      </c>
    </row>
    <row r="11" spans="1:5" x14ac:dyDescent="0.25">
      <c r="A11" s="111" t="s">
        <v>1185</v>
      </c>
      <c r="B11" s="1" t="s">
        <v>894</v>
      </c>
      <c r="C11" s="113">
        <v>1144069965</v>
      </c>
      <c r="D11" s="112">
        <v>300000</v>
      </c>
      <c r="E11" s="1">
        <v>70077</v>
      </c>
    </row>
    <row r="12" spans="1:5" x14ac:dyDescent="0.25">
      <c r="A12" s="111" t="s">
        <v>1186</v>
      </c>
      <c r="B12" s="1" t="s">
        <v>741</v>
      </c>
      <c r="C12" s="1">
        <v>1088340708</v>
      </c>
      <c r="D12" s="112">
        <v>300000</v>
      </c>
      <c r="E12" s="1">
        <v>70007</v>
      </c>
    </row>
    <row r="13" spans="1:5" x14ac:dyDescent="0.25">
      <c r="A13" s="111" t="s">
        <v>1187</v>
      </c>
      <c r="B13" s="1" t="s">
        <v>751</v>
      </c>
      <c r="C13" s="1">
        <v>1088299799</v>
      </c>
      <c r="D13" s="112">
        <v>130000</v>
      </c>
      <c r="E13" s="1">
        <v>70012</v>
      </c>
    </row>
    <row r="14" spans="1:5" x14ac:dyDescent="0.25">
      <c r="A14" s="111" t="s">
        <v>1188</v>
      </c>
      <c r="B14" s="1" t="s">
        <v>745</v>
      </c>
      <c r="C14" s="1">
        <v>1088270657</v>
      </c>
      <c r="D14" s="112">
        <v>300000</v>
      </c>
      <c r="E14" s="1">
        <v>70011</v>
      </c>
    </row>
    <row r="15" spans="1:5" x14ac:dyDescent="0.25">
      <c r="A15" s="111" t="s">
        <v>1189</v>
      </c>
      <c r="B15" s="1" t="s">
        <v>299</v>
      </c>
      <c r="C15" s="1">
        <v>1088281542</v>
      </c>
      <c r="D15" s="112">
        <v>300000</v>
      </c>
      <c r="E15" s="1">
        <v>70010</v>
      </c>
    </row>
    <row r="16" spans="1:5" x14ac:dyDescent="0.25">
      <c r="A16" s="111" t="s">
        <v>1190</v>
      </c>
      <c r="B16" s="1" t="s">
        <v>755</v>
      </c>
      <c r="C16" s="1">
        <v>42126356</v>
      </c>
      <c r="D16" s="112">
        <v>350000</v>
      </c>
      <c r="E16" s="1">
        <v>70065</v>
      </c>
    </row>
    <row r="17" spans="1:5" x14ac:dyDescent="0.25">
      <c r="A17" s="111" t="s">
        <v>1191</v>
      </c>
      <c r="B17" s="1" t="s">
        <v>351</v>
      </c>
      <c r="C17" s="1">
        <v>42113035</v>
      </c>
      <c r="D17" s="112">
        <v>120000</v>
      </c>
      <c r="E17" s="1">
        <v>70017</v>
      </c>
    </row>
    <row r="18" spans="1:5" x14ac:dyDescent="0.25">
      <c r="A18" s="111" t="s">
        <v>1192</v>
      </c>
      <c r="B18" s="1" t="s">
        <v>344</v>
      </c>
      <c r="C18" s="1">
        <v>42131992</v>
      </c>
      <c r="D18" s="112">
        <v>300000</v>
      </c>
      <c r="E18" s="1">
        <v>70016</v>
      </c>
    </row>
    <row r="19" spans="1:5" x14ac:dyDescent="0.25">
      <c r="A19" s="114" t="s">
        <v>1193</v>
      </c>
      <c r="B19" s="1" t="s">
        <v>326</v>
      </c>
      <c r="C19" s="1">
        <v>1088008264</v>
      </c>
      <c r="D19" s="112">
        <v>250000</v>
      </c>
      <c r="E19" s="1">
        <v>70014</v>
      </c>
    </row>
    <row r="20" spans="1:5" x14ac:dyDescent="0.25">
      <c r="A20" s="111" t="s">
        <v>1194</v>
      </c>
      <c r="B20" s="1" t="s">
        <v>335</v>
      </c>
      <c r="C20" s="1">
        <v>42162505</v>
      </c>
      <c r="D20" s="112">
        <v>250000</v>
      </c>
      <c r="E20" s="1">
        <v>70015</v>
      </c>
    </row>
    <row r="21" spans="1:5" x14ac:dyDescent="0.25">
      <c r="A21" s="114" t="s">
        <v>1195</v>
      </c>
      <c r="B21" s="1" t="s">
        <v>317</v>
      </c>
      <c r="C21" s="1">
        <v>1144169420</v>
      </c>
      <c r="D21" s="112">
        <v>100000</v>
      </c>
      <c r="E21" s="1">
        <v>70013</v>
      </c>
    </row>
    <row r="22" spans="1:5" x14ac:dyDescent="0.25">
      <c r="A22" s="114" t="s">
        <v>1196</v>
      </c>
      <c r="B22" s="1" t="s">
        <v>379</v>
      </c>
      <c r="C22" s="1">
        <v>79836649</v>
      </c>
      <c r="D22" s="112">
        <v>150000</v>
      </c>
      <c r="E22" s="1">
        <v>70021</v>
      </c>
    </row>
    <row r="23" spans="1:5" x14ac:dyDescent="0.25">
      <c r="A23" s="114" t="s">
        <v>1197</v>
      </c>
      <c r="B23" s="1" t="s">
        <v>384</v>
      </c>
      <c r="C23" s="1">
        <v>1088349924</v>
      </c>
      <c r="D23" s="112">
        <v>150000</v>
      </c>
      <c r="E23" s="1">
        <v>70022</v>
      </c>
    </row>
    <row r="24" spans="1:5" x14ac:dyDescent="0.25">
      <c r="A24" s="111" t="s">
        <v>1198</v>
      </c>
      <c r="B24" s="1" t="s">
        <v>760</v>
      </c>
      <c r="C24" s="1">
        <v>18519823</v>
      </c>
      <c r="D24" s="112">
        <v>300000</v>
      </c>
      <c r="E24" s="1">
        <v>70019</v>
      </c>
    </row>
    <row r="25" spans="1:5" x14ac:dyDescent="0.25">
      <c r="A25" s="114" t="s">
        <v>1199</v>
      </c>
      <c r="B25" s="1" t="s">
        <v>360</v>
      </c>
      <c r="C25" s="1">
        <v>10060714</v>
      </c>
      <c r="D25" s="112">
        <v>130000</v>
      </c>
      <c r="E25" s="1">
        <v>70018</v>
      </c>
    </row>
    <row r="26" spans="1:5" x14ac:dyDescent="0.25">
      <c r="A26" s="111" t="s">
        <v>1200</v>
      </c>
      <c r="B26" s="1" t="s">
        <v>765</v>
      </c>
      <c r="C26" s="1">
        <v>10033364</v>
      </c>
      <c r="D26" s="112">
        <v>300000</v>
      </c>
      <c r="E26" s="1">
        <v>70026</v>
      </c>
    </row>
    <row r="27" spans="1:5" x14ac:dyDescent="0.25">
      <c r="A27" s="114" t="s">
        <v>1201</v>
      </c>
      <c r="B27" s="1" t="s">
        <v>769</v>
      </c>
      <c r="C27" s="1">
        <v>1113304333</v>
      </c>
      <c r="D27" s="112">
        <v>250000</v>
      </c>
      <c r="E27" s="1">
        <v>70025</v>
      </c>
    </row>
    <row r="28" spans="1:5" x14ac:dyDescent="0.25">
      <c r="A28" s="114" t="s">
        <v>1202</v>
      </c>
      <c r="B28" s="1" t="s">
        <v>773</v>
      </c>
      <c r="C28" s="1">
        <v>18519585</v>
      </c>
      <c r="D28" s="112">
        <v>300000</v>
      </c>
      <c r="E28" s="1">
        <v>70066</v>
      </c>
    </row>
    <row r="29" spans="1:5" x14ac:dyDescent="0.25">
      <c r="A29" s="114" t="s">
        <v>1203</v>
      </c>
      <c r="B29" s="1" t="s">
        <v>780</v>
      </c>
      <c r="C29" s="1">
        <v>1018413456</v>
      </c>
      <c r="D29" s="112">
        <v>200000</v>
      </c>
      <c r="E29" s="1">
        <v>70024</v>
      </c>
    </row>
    <row r="30" spans="1:5" x14ac:dyDescent="0.25">
      <c r="A30" s="114" t="s">
        <v>1204</v>
      </c>
      <c r="B30" s="1" t="s">
        <v>391</v>
      </c>
      <c r="C30" s="1">
        <v>900385950</v>
      </c>
      <c r="D30" s="112">
        <v>100000</v>
      </c>
      <c r="E30" s="1">
        <v>70023</v>
      </c>
    </row>
    <row r="31" spans="1:5" x14ac:dyDescent="0.25">
      <c r="A31" s="114" t="s">
        <v>1205</v>
      </c>
      <c r="B31" s="1" t="s">
        <v>372</v>
      </c>
      <c r="C31" s="1">
        <v>1112779112</v>
      </c>
      <c r="D31" s="112">
        <v>150000</v>
      </c>
      <c r="E31" s="1">
        <v>70020</v>
      </c>
    </row>
    <row r="32" spans="1:5" x14ac:dyDescent="0.25">
      <c r="A32" s="114" t="s">
        <v>1206</v>
      </c>
      <c r="B32" s="1" t="s">
        <v>786</v>
      </c>
      <c r="C32" s="1">
        <v>1053798697</v>
      </c>
      <c r="D32" s="112">
        <v>300000</v>
      </c>
      <c r="E32" s="1">
        <v>70030</v>
      </c>
    </row>
    <row r="33" spans="1:5" x14ac:dyDescent="0.25">
      <c r="A33" s="111" t="s">
        <v>1207</v>
      </c>
      <c r="B33" s="1" t="s">
        <v>808</v>
      </c>
      <c r="C33" s="1">
        <v>9869919</v>
      </c>
      <c r="D33" s="112">
        <v>250000</v>
      </c>
      <c r="E33" s="1">
        <v>70069</v>
      </c>
    </row>
    <row r="34" spans="1:5" x14ac:dyDescent="0.25">
      <c r="A34" s="114" t="s">
        <v>1208</v>
      </c>
      <c r="B34" s="1" t="s">
        <v>442</v>
      </c>
      <c r="C34" s="1">
        <v>24411268</v>
      </c>
      <c r="D34" s="112">
        <v>300000</v>
      </c>
      <c r="E34" s="1">
        <v>70029</v>
      </c>
    </row>
    <row r="35" spans="1:5" x14ac:dyDescent="0.25">
      <c r="A35" s="114" t="s">
        <v>1209</v>
      </c>
      <c r="B35" s="1" t="s">
        <v>460</v>
      </c>
      <c r="C35" s="1">
        <v>1088283983</v>
      </c>
      <c r="D35" s="112">
        <v>300000</v>
      </c>
      <c r="E35" s="1">
        <v>70032</v>
      </c>
    </row>
    <row r="36" spans="1:5" x14ac:dyDescent="0.25">
      <c r="A36" s="114" t="s">
        <v>1210</v>
      </c>
      <c r="B36" s="1" t="s">
        <v>472</v>
      </c>
      <c r="C36" s="1">
        <v>1088346879</v>
      </c>
      <c r="D36" s="112">
        <v>300000</v>
      </c>
      <c r="E36" s="1">
        <v>70033</v>
      </c>
    </row>
    <row r="37" spans="1:5" x14ac:dyDescent="0.25">
      <c r="A37" s="114" t="s">
        <v>1211</v>
      </c>
      <c r="B37" s="1" t="s">
        <v>828</v>
      </c>
      <c r="C37" s="1">
        <v>41949517</v>
      </c>
      <c r="D37" s="112">
        <v>400000</v>
      </c>
      <c r="E37" s="1">
        <v>70035</v>
      </c>
    </row>
    <row r="38" spans="1:5" x14ac:dyDescent="0.25">
      <c r="A38" s="114" t="s">
        <v>1212</v>
      </c>
      <c r="B38" s="1" t="s">
        <v>522</v>
      </c>
      <c r="C38" s="1">
        <v>1088020034</v>
      </c>
      <c r="D38" s="112">
        <v>250000</v>
      </c>
      <c r="E38" s="1">
        <v>70037</v>
      </c>
    </row>
    <row r="39" spans="1:5" x14ac:dyDescent="0.25">
      <c r="A39" s="114" t="s">
        <v>1213</v>
      </c>
      <c r="B39" s="1" t="s">
        <v>530</v>
      </c>
      <c r="C39" s="1">
        <v>253255</v>
      </c>
      <c r="D39" s="112">
        <v>120000</v>
      </c>
      <c r="E39" s="1">
        <v>70038</v>
      </c>
    </row>
    <row r="40" spans="1:5" x14ac:dyDescent="0.25">
      <c r="A40" s="111" t="s">
        <v>1214</v>
      </c>
      <c r="B40" s="1" t="s">
        <v>541</v>
      </c>
      <c r="C40" s="1">
        <v>752150068</v>
      </c>
      <c r="D40" s="112">
        <v>300000</v>
      </c>
      <c r="E40" s="1">
        <v>70039</v>
      </c>
    </row>
    <row r="41" spans="1:5" x14ac:dyDescent="0.25">
      <c r="A41" s="114" t="s">
        <v>1215</v>
      </c>
      <c r="B41" s="1" t="s">
        <v>834</v>
      </c>
      <c r="C41" s="1">
        <v>1007057916</v>
      </c>
      <c r="D41" s="112">
        <v>200000</v>
      </c>
      <c r="E41" s="1">
        <v>70040</v>
      </c>
    </row>
    <row r="42" spans="1:5" x14ac:dyDescent="0.25">
      <c r="A42" s="114" t="s">
        <v>1216</v>
      </c>
      <c r="B42" s="1" t="s">
        <v>556</v>
      </c>
      <c r="C42" s="1">
        <v>1004567660</v>
      </c>
      <c r="D42" s="112">
        <v>250000</v>
      </c>
      <c r="E42" s="1">
        <v>70041</v>
      </c>
    </row>
    <row r="43" spans="1:5" x14ac:dyDescent="0.25">
      <c r="A43" s="114" t="s">
        <v>1217</v>
      </c>
      <c r="B43" s="1" t="s">
        <v>574</v>
      </c>
      <c r="C43" s="1">
        <v>1007577403</v>
      </c>
      <c r="D43" s="112">
        <v>200000</v>
      </c>
      <c r="E43" s="1">
        <v>70043</v>
      </c>
    </row>
    <row r="44" spans="1:5" x14ac:dyDescent="0.25">
      <c r="A44" s="114" t="s">
        <v>1218</v>
      </c>
      <c r="B44" s="1" t="s">
        <v>590</v>
      </c>
      <c r="C44" s="1">
        <v>1088017209</v>
      </c>
      <c r="D44" s="112">
        <v>250000</v>
      </c>
      <c r="E44" s="1">
        <v>70045</v>
      </c>
    </row>
    <row r="45" spans="1:5" x14ac:dyDescent="0.25">
      <c r="A45" s="114" t="s">
        <v>1219</v>
      </c>
      <c r="B45" s="1" t="s">
        <v>882</v>
      </c>
      <c r="C45" s="1">
        <v>1110455644</v>
      </c>
      <c r="D45" s="112">
        <v>250000</v>
      </c>
      <c r="E45" s="1">
        <v>70044</v>
      </c>
    </row>
    <row r="46" spans="1:5" x14ac:dyDescent="0.25">
      <c r="A46" s="114" t="s">
        <v>1220</v>
      </c>
      <c r="B46" s="1" t="s">
        <v>596</v>
      </c>
      <c r="C46" s="1">
        <v>42158732</v>
      </c>
      <c r="D46" s="112">
        <v>250000</v>
      </c>
      <c r="E46" s="1">
        <v>70046</v>
      </c>
    </row>
    <row r="47" spans="1:5" x14ac:dyDescent="0.25">
      <c r="A47" s="114" t="s">
        <v>1221</v>
      </c>
      <c r="B47" s="1" t="s">
        <v>604</v>
      </c>
      <c r="C47" s="1">
        <v>60329716</v>
      </c>
      <c r="D47" s="112">
        <v>200000</v>
      </c>
      <c r="E47" s="1">
        <v>70047</v>
      </c>
    </row>
    <row r="48" spans="1:5" x14ac:dyDescent="0.25">
      <c r="A48" s="114" t="s">
        <v>1222</v>
      </c>
      <c r="B48" s="1" t="s">
        <v>609</v>
      </c>
      <c r="C48" s="1">
        <v>26386281</v>
      </c>
      <c r="D48" s="112">
        <v>250000</v>
      </c>
      <c r="E48" s="1">
        <v>70049</v>
      </c>
    </row>
    <row r="49" spans="1:5" x14ac:dyDescent="0.25">
      <c r="A49" s="114" t="s">
        <v>1223</v>
      </c>
      <c r="B49" s="1" t="s">
        <v>641</v>
      </c>
      <c r="C49" s="1">
        <v>9734287</v>
      </c>
      <c r="D49" s="112">
        <v>250000</v>
      </c>
      <c r="E49" s="1">
        <v>70055</v>
      </c>
    </row>
    <row r="50" spans="1:5" x14ac:dyDescent="0.25">
      <c r="A50" s="111" t="s">
        <v>1224</v>
      </c>
      <c r="B50" s="1" t="s">
        <v>845</v>
      </c>
      <c r="C50" s="1">
        <v>1088270870</v>
      </c>
      <c r="D50" s="112">
        <v>300000</v>
      </c>
      <c r="E50" s="1">
        <v>70071</v>
      </c>
    </row>
    <row r="51" spans="1:5" x14ac:dyDescent="0.25">
      <c r="A51" s="114" t="s">
        <v>1225</v>
      </c>
      <c r="B51" s="1" t="s">
        <v>631</v>
      </c>
      <c r="C51" s="1">
        <v>4519713</v>
      </c>
      <c r="D51" s="112">
        <v>250000</v>
      </c>
      <c r="E51" s="1">
        <v>70053</v>
      </c>
    </row>
    <row r="52" spans="1:5" x14ac:dyDescent="0.25">
      <c r="A52" s="114" t="s">
        <v>1226</v>
      </c>
      <c r="B52" s="1" t="s">
        <v>850</v>
      </c>
      <c r="C52" s="1">
        <v>42121083</v>
      </c>
      <c r="D52" s="112">
        <v>300000</v>
      </c>
      <c r="E52" s="1">
        <v>70054</v>
      </c>
    </row>
    <row r="53" spans="1:5" x14ac:dyDescent="0.25">
      <c r="A53" s="114" t="s">
        <v>1227</v>
      </c>
      <c r="B53" s="1" t="s">
        <v>883</v>
      </c>
      <c r="C53" s="1">
        <v>52083884</v>
      </c>
      <c r="D53" s="112">
        <v>200000</v>
      </c>
      <c r="E53" s="1">
        <v>70058</v>
      </c>
    </row>
    <row r="54" spans="1:5" x14ac:dyDescent="0.25">
      <c r="A54" s="111" t="s">
        <v>1228</v>
      </c>
      <c r="B54" s="1" t="s">
        <v>1229</v>
      </c>
      <c r="C54" s="1">
        <v>24386294</v>
      </c>
      <c r="D54" s="112">
        <v>350000</v>
      </c>
      <c r="E54" s="1">
        <v>70057</v>
      </c>
    </row>
    <row r="55" spans="1:5" x14ac:dyDescent="0.25">
      <c r="A55" s="111" t="s">
        <v>1230</v>
      </c>
      <c r="B55" s="1" t="s">
        <v>890</v>
      </c>
      <c r="C55" s="113">
        <v>10136422</v>
      </c>
      <c r="D55" s="112">
        <v>300000</v>
      </c>
      <c r="E55" s="1">
        <v>70076</v>
      </c>
    </row>
    <row r="56" spans="1:5" x14ac:dyDescent="0.25">
      <c r="A56" s="114" t="s">
        <v>1231</v>
      </c>
      <c r="B56" s="1" t="s">
        <v>665</v>
      </c>
      <c r="C56" s="113">
        <v>79573418</v>
      </c>
      <c r="D56" s="112">
        <v>250000</v>
      </c>
      <c r="E56" s="1">
        <v>70062</v>
      </c>
    </row>
    <row r="57" spans="1:5" x14ac:dyDescent="0.25">
      <c r="A57" s="114" t="s">
        <v>1232</v>
      </c>
      <c r="B57" s="1" t="s">
        <v>884</v>
      </c>
      <c r="C57" s="113">
        <v>1053341164</v>
      </c>
      <c r="D57" s="112">
        <v>350000</v>
      </c>
      <c r="E57" s="1">
        <v>70059</v>
      </c>
    </row>
    <row r="58" spans="1:5" x14ac:dyDescent="0.25">
      <c r="A58" s="114" t="s">
        <v>1233</v>
      </c>
      <c r="B58" s="1" t="s">
        <v>658</v>
      </c>
      <c r="C58" s="113">
        <v>1088288822</v>
      </c>
      <c r="D58" s="112">
        <v>300000</v>
      </c>
      <c r="E58" s="1">
        <v>70060</v>
      </c>
    </row>
    <row r="59" spans="1:5" x14ac:dyDescent="0.25">
      <c r="A59" s="111" t="s">
        <v>1234</v>
      </c>
      <c r="B59" s="1" t="s">
        <v>885</v>
      </c>
      <c r="C59" s="113">
        <v>1087560547</v>
      </c>
      <c r="D59" s="112">
        <v>300000</v>
      </c>
      <c r="E59" s="1">
        <v>70061</v>
      </c>
    </row>
    <row r="60" spans="1:5" x14ac:dyDescent="0.25">
      <c r="A60" s="114" t="s">
        <v>1235</v>
      </c>
      <c r="B60" s="1" t="s">
        <v>488</v>
      </c>
      <c r="C60" s="113">
        <v>14698242</v>
      </c>
      <c r="D60" s="112">
        <v>300000</v>
      </c>
      <c r="E60" s="1">
        <v>70034</v>
      </c>
    </row>
    <row r="61" spans="1:5" x14ac:dyDescent="0.25">
      <c r="A61" s="114" t="s">
        <v>1236</v>
      </c>
      <c r="B61" s="1" t="s">
        <v>1237</v>
      </c>
      <c r="C61" s="113">
        <v>1053818170</v>
      </c>
      <c r="D61" s="112">
        <v>300000</v>
      </c>
      <c r="E61" s="1">
        <v>70078</v>
      </c>
    </row>
    <row r="62" spans="1:5" x14ac:dyDescent="0.25">
      <c r="A62" s="114" t="s">
        <v>800</v>
      </c>
      <c r="B62" s="12" t="s">
        <v>1108</v>
      </c>
      <c r="C62" s="12">
        <v>1094902118</v>
      </c>
      <c r="D62" s="115">
        <v>300000</v>
      </c>
      <c r="E62" s="12">
        <v>70068</v>
      </c>
    </row>
    <row r="63" spans="1:5" x14ac:dyDescent="0.25">
      <c r="A63" s="114" t="s">
        <v>1145</v>
      </c>
      <c r="B63" s="95" t="s">
        <v>1144</v>
      </c>
      <c r="C63" s="94">
        <v>1088336928</v>
      </c>
      <c r="D63" s="115">
        <v>300000</v>
      </c>
      <c r="E63" s="12">
        <v>70092</v>
      </c>
    </row>
    <row r="64" spans="1:5" x14ac:dyDescent="0.25">
      <c r="A64" s="114" t="s">
        <v>906</v>
      </c>
      <c r="B64" s="1" t="s">
        <v>905</v>
      </c>
      <c r="C64" s="113">
        <v>901053718</v>
      </c>
      <c r="D64" s="112">
        <v>500000</v>
      </c>
      <c r="E64" s="1">
        <v>70079</v>
      </c>
    </row>
    <row r="65" spans="1:5" x14ac:dyDescent="0.25">
      <c r="A65" s="114" t="s">
        <v>1000</v>
      </c>
      <c r="B65" s="1" t="s">
        <v>999</v>
      </c>
      <c r="C65" s="113">
        <v>10131884</v>
      </c>
      <c r="D65" s="112">
        <v>400000</v>
      </c>
      <c r="E65" s="1">
        <v>70082</v>
      </c>
    </row>
    <row r="66" spans="1:5" x14ac:dyDescent="0.25">
      <c r="A66" s="114" t="s">
        <v>278</v>
      </c>
      <c r="B66" s="1" t="s">
        <v>704</v>
      </c>
      <c r="C66" s="113">
        <v>65773417</v>
      </c>
      <c r="D66" s="112">
        <v>300000</v>
      </c>
      <c r="E66" s="1">
        <v>70091</v>
      </c>
    </row>
    <row r="67" spans="1:5" x14ac:dyDescent="0.25">
      <c r="A67" s="114" t="s">
        <v>619</v>
      </c>
      <c r="B67" s="1" t="s">
        <v>618</v>
      </c>
      <c r="C67" s="113">
        <v>1115085257</v>
      </c>
      <c r="D67" s="112">
        <v>300000</v>
      </c>
      <c r="E67" s="1">
        <v>70051</v>
      </c>
    </row>
    <row r="68" spans="1:5" x14ac:dyDescent="0.25">
      <c r="A68" s="114" t="s">
        <v>991</v>
      </c>
      <c r="B68" s="1" t="s">
        <v>990</v>
      </c>
      <c r="C68" s="113">
        <v>19287106</v>
      </c>
      <c r="D68" s="112">
        <v>300000</v>
      </c>
      <c r="E68" s="1">
        <v>70081</v>
      </c>
    </row>
    <row r="69" spans="1:5" x14ac:dyDescent="0.25">
      <c r="A69" s="114" t="s">
        <v>1038</v>
      </c>
      <c r="B69" s="1" t="s">
        <v>1037</v>
      </c>
      <c r="C69" s="113">
        <v>1224741</v>
      </c>
      <c r="D69" s="112">
        <v>300000</v>
      </c>
      <c r="E69" s="1">
        <v>70087</v>
      </c>
    </row>
    <row r="70" spans="1:5" x14ac:dyDescent="0.25">
      <c r="A70" s="114" t="s">
        <v>1015</v>
      </c>
      <c r="B70" s="1" t="s">
        <v>1014</v>
      </c>
      <c r="C70" s="113">
        <v>42153213</v>
      </c>
      <c r="D70" s="112">
        <v>300000</v>
      </c>
      <c r="E70" s="1">
        <v>70084</v>
      </c>
    </row>
    <row r="71" spans="1:5" x14ac:dyDescent="0.25">
      <c r="A71" s="1" t="s">
        <v>614</v>
      </c>
      <c r="B71" s="1" t="s">
        <v>613</v>
      </c>
      <c r="C71" s="1">
        <v>1054550482</v>
      </c>
      <c r="D71" s="112">
        <v>250000</v>
      </c>
      <c r="E71" s="1">
        <v>70050</v>
      </c>
    </row>
    <row r="72" spans="1:5" x14ac:dyDescent="0.25">
      <c r="A72" s="1" t="s">
        <v>1065</v>
      </c>
      <c r="B72" s="1" t="s">
        <v>1064</v>
      </c>
      <c r="C72" s="1">
        <v>1088289915</v>
      </c>
      <c r="D72" s="112">
        <v>250000</v>
      </c>
      <c r="E72" s="1">
        <v>70090</v>
      </c>
    </row>
    <row r="73" spans="1:5" x14ac:dyDescent="0.25">
      <c r="A73" s="1" t="s">
        <v>1007</v>
      </c>
      <c r="B73" s="1" t="s">
        <v>1006</v>
      </c>
      <c r="C73" s="1">
        <v>30399566</v>
      </c>
      <c r="D73" s="112">
        <v>250000</v>
      </c>
      <c r="E73" s="1">
        <v>70083</v>
      </c>
    </row>
    <row r="74" spans="1:5" x14ac:dyDescent="0.25">
      <c r="A74" s="1" t="s">
        <v>1046</v>
      </c>
      <c r="B74" s="1" t="s">
        <v>1045</v>
      </c>
      <c r="C74" s="1">
        <v>79273361</v>
      </c>
      <c r="D74" s="112">
        <v>200000</v>
      </c>
      <c r="E74" s="1">
        <v>70088</v>
      </c>
    </row>
    <row r="75" spans="1:5" x14ac:dyDescent="0.25">
      <c r="A75" s="1" t="s">
        <v>1031</v>
      </c>
      <c r="B75" s="1" t="s">
        <v>1030</v>
      </c>
      <c r="C75" s="1">
        <v>70059792</v>
      </c>
      <c r="D75" s="112">
        <v>130000</v>
      </c>
      <c r="E75" s="1">
        <v>70086</v>
      </c>
    </row>
    <row r="76" spans="1:5" x14ac:dyDescent="0.25">
      <c r="A76" s="1" t="s">
        <v>626</v>
      </c>
      <c r="B76" s="1" t="s">
        <v>625</v>
      </c>
      <c r="C76" s="1" t="s">
        <v>624</v>
      </c>
      <c r="D76" s="112">
        <v>120000</v>
      </c>
      <c r="E76" s="1">
        <v>70052</v>
      </c>
    </row>
    <row r="77" spans="1:5" x14ac:dyDescent="0.25">
      <c r="A77" s="1" t="s">
        <v>1055</v>
      </c>
      <c r="B77" s="1" t="s">
        <v>1053</v>
      </c>
      <c r="C77" s="1">
        <v>11796635</v>
      </c>
      <c r="D77" s="112">
        <v>120000</v>
      </c>
      <c r="E77" s="1">
        <v>70089</v>
      </c>
    </row>
    <row r="78" spans="1:5" x14ac:dyDescent="0.25">
      <c r="A78" s="1" t="s">
        <v>859</v>
      </c>
      <c r="B78" s="1" t="s">
        <v>858</v>
      </c>
      <c r="C78" s="1">
        <v>57428630</v>
      </c>
      <c r="D78" s="112">
        <v>200000</v>
      </c>
      <c r="E78" s="1">
        <v>70072</v>
      </c>
    </row>
    <row r="79" spans="1:5" x14ac:dyDescent="0.25">
      <c r="A79" s="1" t="s">
        <v>293</v>
      </c>
      <c r="B79" s="1" t="s">
        <v>292</v>
      </c>
      <c r="C79" s="1">
        <v>30332124</v>
      </c>
      <c r="D79" s="112">
        <v>150000</v>
      </c>
      <c r="E79" s="1">
        <v>70009</v>
      </c>
    </row>
    <row r="80" spans="1:5" x14ac:dyDescent="0.25">
      <c r="A80" s="114" t="s">
        <v>1238</v>
      </c>
      <c r="B80" s="114"/>
      <c r="C80" s="114"/>
      <c r="D80" s="116">
        <f>SUM(D2:D79)</f>
        <v>19570000</v>
      </c>
      <c r="E80" s="1"/>
    </row>
  </sheetData>
  <conditionalFormatting sqref="C62">
    <cfRule type="duplicateValues" dxfId="4" priority="4"/>
  </conditionalFormatting>
  <conditionalFormatting sqref="E1:E61 E64:E80">
    <cfRule type="duplicateValues" dxfId="3" priority="5"/>
  </conditionalFormatting>
  <conditionalFormatting sqref="E1:E80">
    <cfRule type="duplicateValues" dxfId="2" priority="1"/>
  </conditionalFormatting>
  <conditionalFormatting sqref="E62:E63">
    <cfRule type="duplicateValues" dxfId="1" priority="2"/>
    <cfRule type="duplicateValues" dxfId="0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527B7-AB2A-424C-AE2D-BC0301F0998B}">
  <dimension ref="A1:F24"/>
  <sheetViews>
    <sheetView zoomScale="89" zoomScaleNormal="89" workbookViewId="0">
      <selection activeCell="C16" sqref="C16"/>
    </sheetView>
  </sheetViews>
  <sheetFormatPr baseColWidth="10" defaultRowHeight="15" x14ac:dyDescent="0.25"/>
  <cols>
    <col min="1" max="1" width="28.5703125" customWidth="1"/>
    <col min="2" max="2" width="29.140625" customWidth="1"/>
    <col min="3" max="3" width="14.85546875" bestFit="1" customWidth="1"/>
    <col min="5" max="5" width="15.85546875" bestFit="1" customWidth="1"/>
    <col min="6" max="6" width="16.42578125" customWidth="1"/>
  </cols>
  <sheetData>
    <row r="1" spans="1:6" x14ac:dyDescent="0.25">
      <c r="A1" s="125" t="s">
        <v>983</v>
      </c>
      <c r="B1" s="125"/>
      <c r="C1" s="69">
        <v>16219286</v>
      </c>
    </row>
    <row r="2" spans="1:6" x14ac:dyDescent="0.25">
      <c r="A2" s="50" t="s">
        <v>968</v>
      </c>
      <c r="B2" s="50" t="s">
        <v>969</v>
      </c>
    </row>
    <row r="3" spans="1:6" x14ac:dyDescent="0.25">
      <c r="A3" s="51" t="s">
        <v>970</v>
      </c>
      <c r="B3" s="52">
        <f>+MATRIZ!AI90</f>
        <v>83587035</v>
      </c>
      <c r="E3" t="s">
        <v>1241</v>
      </c>
      <c r="F3" s="119">
        <f>+B7-E6</f>
        <v>74400999.808000013</v>
      </c>
    </row>
    <row r="4" spans="1:6" x14ac:dyDescent="0.25">
      <c r="A4" s="53" t="s">
        <v>971</v>
      </c>
      <c r="B4" s="52">
        <f>+MATRIZ!AT90</f>
        <v>7074943.5505000008</v>
      </c>
    </row>
    <row r="5" spans="1:6" x14ac:dyDescent="0.25">
      <c r="A5" s="53" t="s">
        <v>984</v>
      </c>
      <c r="B5" s="52">
        <f>+B4*16</f>
        <v>113199096.80800001</v>
      </c>
      <c r="E5" s="124" t="s">
        <v>1170</v>
      </c>
      <c r="F5" s="124"/>
    </row>
    <row r="6" spans="1:6" x14ac:dyDescent="0.25">
      <c r="A6" s="12" t="s">
        <v>1240</v>
      </c>
      <c r="B6" s="12">
        <v>173090</v>
      </c>
      <c r="E6" s="87">
        <v>38971187</v>
      </c>
      <c r="F6" s="1" t="s">
        <v>1166</v>
      </c>
    </row>
    <row r="7" spans="1:6" x14ac:dyDescent="0.25">
      <c r="A7" s="54" t="s">
        <v>972</v>
      </c>
      <c r="B7" s="55">
        <f>+B6+B5</f>
        <v>113372186.80800001</v>
      </c>
      <c r="C7" s="118"/>
      <c r="E7" s="108">
        <f>-E6*2.5%</f>
        <v>-974279.67500000005</v>
      </c>
      <c r="F7" s="1" t="s">
        <v>1165</v>
      </c>
    </row>
    <row r="8" spans="1:6" x14ac:dyDescent="0.25">
      <c r="A8" s="125" t="s">
        <v>973</v>
      </c>
      <c r="B8" s="125"/>
      <c r="E8" s="108">
        <v>-19570000</v>
      </c>
      <c r="F8" s="1" t="s">
        <v>1163</v>
      </c>
    </row>
    <row r="9" spans="1:6" x14ac:dyDescent="0.25">
      <c r="A9" s="53" t="s">
        <v>974</v>
      </c>
      <c r="B9" s="56">
        <f>-B7*2.5%</f>
        <v>-2834304.6702000005</v>
      </c>
      <c r="E9" s="108">
        <v>-782654</v>
      </c>
      <c r="F9" s="1" t="s">
        <v>1164</v>
      </c>
    </row>
    <row r="10" spans="1:6" x14ac:dyDescent="0.25">
      <c r="A10" s="53" t="s">
        <v>975</v>
      </c>
      <c r="B10" s="56"/>
      <c r="E10" s="85">
        <f>SUM(E6:E9)</f>
        <v>17644253.325000003</v>
      </c>
      <c r="F10" s="18" t="s">
        <v>1167</v>
      </c>
    </row>
    <row r="11" spans="1:6" x14ac:dyDescent="0.25">
      <c r="A11" s="126" t="s">
        <v>976</v>
      </c>
      <c r="B11" s="126"/>
      <c r="E11" s="87">
        <v>17876907</v>
      </c>
      <c r="F11" s="1" t="s">
        <v>1168</v>
      </c>
    </row>
    <row r="12" spans="1:6" x14ac:dyDescent="0.25">
      <c r="A12" s="53" t="s">
        <v>977</v>
      </c>
      <c r="B12" s="57">
        <v>-466800</v>
      </c>
      <c r="C12" t="s">
        <v>1245</v>
      </c>
      <c r="E12" s="86">
        <f>+E10-E11</f>
        <v>-232653.67499999702</v>
      </c>
      <c r="F12" s="81" t="s">
        <v>1169</v>
      </c>
    </row>
    <row r="13" spans="1:6" x14ac:dyDescent="0.25">
      <c r="A13" s="53" t="s">
        <v>985</v>
      </c>
      <c r="B13" s="57">
        <v>-782654</v>
      </c>
    </row>
    <row r="14" spans="1:6" x14ac:dyDescent="0.25">
      <c r="A14" s="53" t="s">
        <v>986</v>
      </c>
      <c r="B14" s="57">
        <v>-19570000</v>
      </c>
      <c r="C14" t="s">
        <v>1245</v>
      </c>
    </row>
    <row r="15" spans="1:6" x14ac:dyDescent="0.25">
      <c r="A15" s="117" t="s">
        <v>1239</v>
      </c>
      <c r="B15" s="57">
        <v>-5775780</v>
      </c>
      <c r="C15" t="s">
        <v>1245</v>
      </c>
    </row>
    <row r="16" spans="1:6" x14ac:dyDescent="0.25">
      <c r="A16" s="54" t="s">
        <v>978</v>
      </c>
      <c r="B16" s="58">
        <f>SUM(B12:B15)</f>
        <v>-26595234</v>
      </c>
    </row>
    <row r="17" spans="1:2" x14ac:dyDescent="0.25">
      <c r="A17" s="126" t="s">
        <v>979</v>
      </c>
      <c r="B17" s="126"/>
    </row>
    <row r="18" spans="1:2" x14ac:dyDescent="0.25">
      <c r="A18" s="60"/>
      <c r="B18" s="59"/>
    </row>
    <row r="19" spans="1:2" x14ac:dyDescent="0.25">
      <c r="A19" s="54" t="s">
        <v>980</v>
      </c>
      <c r="B19" s="61">
        <f>SUM(B18:B18)</f>
        <v>0</v>
      </c>
    </row>
    <row r="20" spans="1:2" x14ac:dyDescent="0.25">
      <c r="A20" s="123" t="s">
        <v>981</v>
      </c>
      <c r="B20" s="123"/>
    </row>
    <row r="21" spans="1:2" x14ac:dyDescent="0.25">
      <c r="A21" s="62" t="s">
        <v>1171</v>
      </c>
      <c r="B21" s="57">
        <v>-17876907</v>
      </c>
    </row>
    <row r="22" spans="1:2" x14ac:dyDescent="0.25">
      <c r="A22" s="63"/>
      <c r="B22" s="64"/>
    </row>
    <row r="23" spans="1:2" x14ac:dyDescent="0.25">
      <c r="A23" s="63"/>
      <c r="B23" s="65"/>
    </row>
    <row r="24" spans="1:2" x14ac:dyDescent="0.25">
      <c r="A24" s="66" t="s">
        <v>982</v>
      </c>
      <c r="B24" s="67">
        <f>+B7+B9+B10+B16+B21+B22+B19</f>
        <v>66065741.137800008</v>
      </c>
    </row>
  </sheetData>
  <mergeCells count="6">
    <mergeCell ref="A20:B20"/>
    <mergeCell ref="E5:F5"/>
    <mergeCell ref="A1:B1"/>
    <mergeCell ref="A8:B8"/>
    <mergeCell ref="A11:B11"/>
    <mergeCell ref="A17:B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37B4FA5-E4FE-4C73-A2CA-4D7E75CC71DA}"/>
</file>

<file path=customXml/itemProps2.xml><?xml version="1.0" encoding="utf-8"?>
<ds:datastoreItem xmlns:ds="http://schemas.openxmlformats.org/officeDocument/2006/customXml" ds:itemID="{83FB3DE0-851C-43A2-A6FD-9BE176AF18FF}"/>
</file>

<file path=customXml/itemProps3.xml><?xml version="1.0" encoding="utf-8"?>
<ds:datastoreItem xmlns:ds="http://schemas.openxmlformats.org/officeDocument/2006/customXml" ds:itemID="{263817A7-2136-4D07-97DF-BCAAB33D21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MATRIZ</vt:lpstr>
      <vt:lpstr>NO INGRESAN</vt:lpstr>
      <vt:lpstr>DEPOSITOS</vt:lpstr>
      <vt:lpstr>LIQUIDACION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LADY LILIANA RODRIGUEZ URIBE</dc:creator>
  <cp:keywords/>
  <dc:description/>
  <cp:lastModifiedBy>Lady Liliana Rodriguez Uribe</cp:lastModifiedBy>
  <cp:revision/>
  <dcterms:created xsi:type="dcterms:W3CDTF">2022-06-22T22:40:43Z</dcterms:created>
  <dcterms:modified xsi:type="dcterms:W3CDTF">2024-03-18T22:50:07Z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