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BACKUP LADY/DOCUMENTOS LADY/COMPRAS DE CARTERA/2023/BOGOTA/ENLACE INMOBILIARIO/"/>
    </mc:Choice>
  </mc:AlternateContent>
  <xr:revisionPtr revIDLastSave="44" documentId="11_A82289A0C49F7795BDED43B11098EAEE27E1602A" xr6:coauthVersionLast="47" xr6:coauthVersionMax="47" xr10:uidLastSave="{08FC8574-47A6-4C00-9CA6-A6BCCD7C8E8A}"/>
  <bookViews>
    <workbookView xWindow="-120" yWindow="-120" windowWidth="20730" windowHeight="11160" activeTab="2" xr2:uid="{00000000-000D-0000-FFFF-FFFF00000000}"/>
  </bookViews>
  <sheets>
    <sheet name="MATRIZ" sheetId="1" r:id="rId1"/>
    <sheet name="SALE" sheetId="3" r:id="rId2"/>
    <sheet name="LIQUIDACION" sheetId="2" r:id="rId3"/>
  </sheets>
  <definedNames>
    <definedName name="_xlnm._FilterDatabase" localSheetId="0" hidden="1">MATRIZ!$A$1:$IU$1</definedName>
  </definedNames>
  <calcPr calcId="181029"/>
</workbook>
</file>

<file path=xl/calcChain.xml><?xml version="1.0" encoding="utf-8"?>
<calcChain xmlns="http://schemas.openxmlformats.org/spreadsheetml/2006/main">
  <c r="AS2" i="3" l="1"/>
  <c r="AO2" i="3"/>
  <c r="AM2" i="3"/>
  <c r="AH2" i="3"/>
  <c r="AQ2" i="3" s="1"/>
  <c r="B18" i="2"/>
  <c r="B14" i="2"/>
  <c r="AT17" i="1"/>
  <c r="AS17" i="1"/>
  <c r="AO17" i="1"/>
  <c r="AM17" i="1"/>
  <c r="AH17" i="1"/>
  <c r="AQ17" i="1" s="1"/>
  <c r="AS8" i="1"/>
  <c r="AM8" i="1"/>
  <c r="AH8" i="1"/>
  <c r="AQ8" i="1" s="1"/>
  <c r="AE8" i="1"/>
  <c r="AO8" i="1" s="1"/>
  <c r="AS11" i="1"/>
  <c r="AO11" i="1"/>
  <c r="AM11" i="1"/>
  <c r="AH11" i="1"/>
  <c r="AQ11" i="1" s="1"/>
  <c r="AT16" i="1"/>
  <c r="AS16" i="1"/>
  <c r="AO16" i="1"/>
  <c r="AM16" i="1"/>
  <c r="AH16" i="1"/>
  <c r="AQ16" i="1" s="1"/>
  <c r="AS10" i="1"/>
  <c r="AO10" i="1"/>
  <c r="AM10" i="1"/>
  <c r="AH10" i="1"/>
  <c r="AQ10" i="1" s="1"/>
  <c r="AS7" i="1"/>
  <c r="AO7" i="1"/>
  <c r="AM7" i="1"/>
  <c r="AH7" i="1"/>
  <c r="AQ7" i="1" s="1"/>
  <c r="AS2" i="1"/>
  <c r="AO2" i="1"/>
  <c r="AM2" i="1"/>
  <c r="AH2" i="1"/>
  <c r="AQ2" i="1" s="1"/>
  <c r="AS15" i="1"/>
  <c r="AO15" i="1"/>
  <c r="AM15" i="1"/>
  <c r="AH15" i="1"/>
  <c r="AQ15" i="1" s="1"/>
  <c r="AS4" i="1"/>
  <c r="AO4" i="1"/>
  <c r="AM4" i="1"/>
  <c r="AH4" i="1"/>
  <c r="AQ4" i="1" s="1"/>
  <c r="AS9" i="1"/>
  <c r="AO9" i="1"/>
  <c r="AM9" i="1"/>
  <c r="AH9" i="1"/>
  <c r="AQ9" i="1" s="1"/>
  <c r="AS3" i="1"/>
  <c r="AO3" i="1"/>
  <c r="AM3" i="1"/>
  <c r="AH3" i="1"/>
  <c r="AQ3" i="1" s="1"/>
  <c r="AS6" i="1"/>
  <c r="AO6" i="1"/>
  <c r="AM6" i="1"/>
  <c r="AH6" i="1"/>
  <c r="AQ6" i="1" s="1"/>
  <c r="AS14" i="1"/>
  <c r="AO14" i="1"/>
  <c r="AM14" i="1"/>
  <c r="AH14" i="1"/>
  <c r="AQ14" i="1" s="1"/>
  <c r="AT13" i="1"/>
  <c r="AS13" i="1"/>
  <c r="AO13" i="1"/>
  <c r="AM13" i="1"/>
  <c r="AH13" i="1"/>
  <c r="AQ13" i="1" s="1"/>
  <c r="AS5" i="1"/>
  <c r="AO5" i="1"/>
  <c r="AM5" i="1"/>
  <c r="AH5" i="1"/>
  <c r="AQ5" i="1" s="1"/>
  <c r="AS12" i="1"/>
  <c r="AO12" i="1"/>
  <c r="AM12" i="1"/>
  <c r="AH12" i="1"/>
  <c r="AQ12" i="1" s="1"/>
  <c r="AH18" i="1" l="1"/>
  <c r="B3" i="2" s="1"/>
  <c r="AS18" i="1"/>
  <c r="B4" i="2" s="1"/>
  <c r="B5" i="2" s="1"/>
  <c r="B6" i="2" s="1"/>
  <c r="B9" i="2" l="1"/>
  <c r="B8" i="2"/>
  <c r="B23" i="2" l="1"/>
</calcChain>
</file>

<file path=xl/sharedStrings.xml><?xml version="1.0" encoding="utf-8"?>
<sst xmlns="http://schemas.openxmlformats.org/spreadsheetml/2006/main" count="1910" uniqueCount="572">
  <si>
    <t>INM CEDENTE</t>
  </si>
  <si>
    <t>CTO CEDENTE</t>
  </si>
  <si>
    <t>INM SPA</t>
  </si>
  <si>
    <t>CTO SPA</t>
  </si>
  <si>
    <t>NUMERO DE SOLICITUD AFFI</t>
  </si>
  <si>
    <t>RESULTADO AFFI</t>
  </si>
  <si>
    <t>MOTIVO NEGACION</t>
  </si>
  <si>
    <t>SUBSANACION</t>
  </si>
  <si>
    <t xml:space="preserve">FACTURACION </t>
  </si>
  <si>
    <t xml:space="preserve">RECAUDO </t>
  </si>
  <si>
    <t>PAGO PP</t>
  </si>
  <si>
    <t>PAZ Y SALVO ADMIN</t>
  </si>
  <si>
    <t>PAZ Y SALVO PP</t>
  </si>
  <si>
    <t>ASEGURADORA ANTERIOR</t>
  </si>
  <si>
    <t>AFIANZADORA SPA</t>
  </si>
  <si>
    <t>No ASEGURABLE AFFI</t>
  </si>
  <si>
    <t xml:space="preserve">tipo de inmueble </t>
  </si>
  <si>
    <t>CLAUSULA CESION CTO ADMIN</t>
  </si>
  <si>
    <t>CLAUSULA CESION CTO ARR</t>
  </si>
  <si>
    <t>MES INGRESO A SPA</t>
  </si>
  <si>
    <t>FECHA POSIBLE DESOCUPACION</t>
  </si>
  <si>
    <t>MES DESOCUPACION</t>
  </si>
  <si>
    <t>TIPO DE BLOQUEO</t>
  </si>
  <si>
    <t>TIPO DE DOCUMENTO ARRENDATARIO</t>
  </si>
  <si>
    <t>NACIONALIDAD</t>
  </si>
  <si>
    <t>CEDULA O NIT</t>
  </si>
  <si>
    <t>ARRENDATARIO</t>
  </si>
  <si>
    <t>CANON</t>
  </si>
  <si>
    <t xml:space="preserve"> IVA DEL 19% </t>
  </si>
  <si>
    <t xml:space="preserve"> ADMON </t>
  </si>
  <si>
    <t xml:space="preserve"> RETEFUENTE </t>
  </si>
  <si>
    <t xml:space="preserve"> RETEICA </t>
  </si>
  <si>
    <t xml:space="preserve"> TOTAL CANON + ADMON </t>
  </si>
  <si>
    <t xml:space="preserve"> ADMIN INCLUIDA EN VALOR DE CANON SI/NO</t>
  </si>
  <si>
    <t xml:space="preserve"> INCREMENTO CONVENIDO </t>
  </si>
  <si>
    <t>% COMISION CANON CEDENTE</t>
  </si>
  <si>
    <t>RETENCION POR COMISION PP</t>
  </si>
  <si>
    <t xml:space="preserve"> VALOR COMISION CANON CEDENTE </t>
  </si>
  <si>
    <t>%COMISION ADMIN CEDENTE</t>
  </si>
  <si>
    <t xml:space="preserve"> VALOR COMISION ADMIN CEDENTE </t>
  </si>
  <si>
    <t>VALOR SEGURO CEDENTE</t>
  </si>
  <si>
    <t>% COMISION SPA</t>
  </si>
  <si>
    <t>TOTAL COMISION SPA</t>
  </si>
  <si>
    <t>VALOR GASTOS BANCARIOS</t>
  </si>
  <si>
    <t>POLIZA DE SERVICIOS PUBLICOS SI / NO</t>
  </si>
  <si>
    <t>VALOR AMPARO INTEGRAL</t>
  </si>
  <si>
    <t>VALOR CUPON</t>
  </si>
  <si>
    <t>DESTINACION</t>
  </si>
  <si>
    <t>DIRECCION INMUEBLE</t>
  </si>
  <si>
    <t>CIUDAD INMUEBLE</t>
  </si>
  <si>
    <t>CODIGO POSTAL ARRENDATARIO</t>
  </si>
  <si>
    <t>BARRIO</t>
  </si>
  <si>
    <t>ESTRATO</t>
  </si>
  <si>
    <t>REFERENCIA CATASTRAL - CHIP (BOGOTA)</t>
  </si>
  <si>
    <t>MATRICULA INMOBILIARIA</t>
  </si>
  <si>
    <t>E-MAIL
ARRENDATARIO</t>
  </si>
  <si>
    <t>TELEFONOS ARRENDATARIOS</t>
  </si>
  <si>
    <t>CELULAR ARRENDATARIOS</t>
  </si>
  <si>
    <t>DIRECCION CORRESPONDENCIA ARRENDATARIO</t>
  </si>
  <si>
    <t>CIUDAD CORRESPONDENCIA ARRENDATARIO</t>
  </si>
  <si>
    <t>tipo_clasificacion</t>
  </si>
  <si>
    <t>VIGENCIA DEL CONTRATO</t>
  </si>
  <si>
    <t>FECHA INICIO CONTRATO</t>
  </si>
  <si>
    <t>FECHA FINAL CONTRATO</t>
  </si>
  <si>
    <t>FECHA DE CAUSACION</t>
  </si>
  <si>
    <t>FECHA DE CESION</t>
  </si>
  <si>
    <t>TIPO DE DOCUMENTO DEUDOR SOLIDARIO 1</t>
  </si>
  <si>
    <t>CEDULA O NIT 1</t>
  </si>
  <si>
    <t>NOMBRE 1er DEDUOR SOLIDARIO</t>
  </si>
  <si>
    <t>CODIGO POSTAL DEUDOR 1</t>
  </si>
  <si>
    <t>DIRECCION</t>
  </si>
  <si>
    <t xml:space="preserve">CIUDAD </t>
  </si>
  <si>
    <t>CELULAR</t>
  </si>
  <si>
    <t>TELEFONOS</t>
  </si>
  <si>
    <t>EMAIL</t>
  </si>
  <si>
    <t>TIPO DE DOCUMENTO DEUDOR SOLIDARIO 2</t>
  </si>
  <si>
    <t>CEDULA O NIT 2</t>
  </si>
  <si>
    <t>NOMBRE 2doDEDUOR SOLIDARIO</t>
  </si>
  <si>
    <t>CODIGO POSTAL DEUDOR 2</t>
  </si>
  <si>
    <t>TIPO DE DOCUMENTO DEUDOR SOLIDARIO 3</t>
  </si>
  <si>
    <t>CEDULA O NIT 3</t>
  </si>
  <si>
    <t>NOMBRE 3er DEDUOR SOLIDARIO</t>
  </si>
  <si>
    <t>CODIGO POSTAL DEUDOR 3</t>
  </si>
  <si>
    <t>CIUDAD</t>
  </si>
  <si>
    <t>CEDULA O NIT 4</t>
  </si>
  <si>
    <t>TIPO DE DOCUMENTO DEUDOR SOLIDARIO 4</t>
  </si>
  <si>
    <t>NOMBRE 4er DEDUOR SOLIDARIO</t>
  </si>
  <si>
    <t>APELLIDOS DEUDOR 4</t>
  </si>
  <si>
    <t>NOMBRES DEUDOR 4</t>
  </si>
  <si>
    <t>CODIGO POSTAL DEUDOR 4</t>
  </si>
  <si>
    <t>TIPO DE DOCUMENTO PROPIETARIO</t>
  </si>
  <si>
    <t>CEDULA O NIT PROPIETARIO</t>
  </si>
  <si>
    <t>PROPIETARIO</t>
  </si>
  <si>
    <t>PARTICIPACION</t>
  </si>
  <si>
    <t>DIRECCION CORRESPONDENCIA</t>
  </si>
  <si>
    <t>TELEFONO FIJO</t>
  </si>
  <si>
    <t>CELULAR 2</t>
  </si>
  <si>
    <t>REGIMEN TRIBUTARIO PROPIETARIO</t>
  </si>
  <si>
    <t>CIUDAD DE RESIDENCIA PROPIETARIO</t>
  </si>
  <si>
    <t>CODIGO POSTAL PROPIETARIO</t>
  </si>
  <si>
    <t>BENEFICIARIO DE GIRO</t>
  </si>
  <si>
    <t>CEDULA BENEFICARIO GIRO</t>
  </si>
  <si>
    <t>FORMA DE PAGO
(TRANS - CHEQUE)</t>
  </si>
  <si>
    <t>BANCO</t>
  </si>
  <si>
    <t>TIPO DE CUENTA</t>
  </si>
  <si>
    <t>No DE CUENTA</t>
  </si>
  <si>
    <t>DIA DE PAGO</t>
  </si>
  <si>
    <t xml:space="preserve">COPROPIETARIO 1 </t>
  </si>
  <si>
    <t>TIPO DE DOCUMENTO COPROPIETARIO 1</t>
  </si>
  <si>
    <t>CEDULA COPROPIETARIO 1</t>
  </si>
  <si>
    <t>PARTICIPACIÓN COP 1</t>
  </si>
  <si>
    <t>DIRECCION DE CORRESPONDENCIA COP 1</t>
  </si>
  <si>
    <t>CELULAR COP 1</t>
  </si>
  <si>
    <t>E-MAIL COP 1</t>
  </si>
  <si>
    <t>REGIMEN TRIBUTARIO COP 1</t>
  </si>
  <si>
    <t>CIUDAD DE RESIDENCIA PROPIETARIO COP 1</t>
  </si>
  <si>
    <t>CODIGO POSTAL COP 1</t>
  </si>
  <si>
    <t>BENEFICIARIO DE GIRO COP 1</t>
  </si>
  <si>
    <t>CEDULA BENEFICARIO GIRO COP 1</t>
  </si>
  <si>
    <t>FORMA DE PAGO
(TRANS - CHEQUE) COP 1</t>
  </si>
  <si>
    <t>BANCO COP 1</t>
  </si>
  <si>
    <t>TIPO DE CUENTA COP 1</t>
  </si>
  <si>
    <t>No DE CUENTA COP 1</t>
  </si>
  <si>
    <t xml:space="preserve">COPROPIETARIO 2 </t>
  </si>
  <si>
    <t>TIPO DE DOCUMENTO COPROPIETARIO 2</t>
  </si>
  <si>
    <t>CEDULA COPROPIETARIO 2</t>
  </si>
  <si>
    <t>PARTICIPACIÓN COP 2</t>
  </si>
  <si>
    <t>DIRECCION DE CORRESPONDENCIA COP 2</t>
  </si>
  <si>
    <t>CELULAR COP 2</t>
  </si>
  <si>
    <t>E-MAIL COP 2</t>
  </si>
  <si>
    <t>REGIMEN TRIBUTARIO COP 2</t>
  </si>
  <si>
    <t>CIUDAD DE RESIDENCIA PROPIETARIO COP 2</t>
  </si>
  <si>
    <t>CODIGO POSTAL COP 2</t>
  </si>
  <si>
    <t>BENEFICIARIO DE GIRO COP 2</t>
  </si>
  <si>
    <t>CEDULA BENEFICARIO GIRO COP 2</t>
  </si>
  <si>
    <t>FORMA DE PAGO
(TRANS - CHEQUE) COP 2</t>
  </si>
  <si>
    <t>BANCO COP 2</t>
  </si>
  <si>
    <t>TIPO DE CUENTA COP 2</t>
  </si>
  <si>
    <t>No DE CUENTA COP 2</t>
  </si>
  <si>
    <t xml:space="preserve">COPROPIETARIO 3 </t>
  </si>
  <si>
    <t>TIPO DE DOCUMENTO COPROPIETARIO 3</t>
  </si>
  <si>
    <t>CEDULA COPROPIETARIO 3</t>
  </si>
  <si>
    <t>PARTICIPACIÓN COP 3</t>
  </si>
  <si>
    <t>DIRECCION DE CORRESPONDENCIA COP 3</t>
  </si>
  <si>
    <t>CELULAR COP 3</t>
  </si>
  <si>
    <t>E-MAIL COP 3</t>
  </si>
  <si>
    <t>REGIMEN TRIBUTARIO COP 3</t>
  </si>
  <si>
    <t>CIUDAD DE RESIDENCIA PROPIETARIO COP 3</t>
  </si>
  <si>
    <t>CODIGO POSTAL COP 3</t>
  </si>
  <si>
    <t>BENEFICIARIO DE GIRO COP 3</t>
  </si>
  <si>
    <t>CEDULA BENEFICARIO GIRO COP 3</t>
  </si>
  <si>
    <t>FORMA DE PAGO
(TRANS - CHEQUE) COP 3</t>
  </si>
  <si>
    <t>BANCO COP 3</t>
  </si>
  <si>
    <t>TIPO DE CUENTA COP 3</t>
  </si>
  <si>
    <t>No DE CUENTA COP 3</t>
  </si>
  <si>
    <t xml:space="preserve">COPROPIETARIO 4 </t>
  </si>
  <si>
    <t>TIPO DE DOCUMENTO COPROPIETARIO 4</t>
  </si>
  <si>
    <t>CEDULA COPROPIETARIO 4</t>
  </si>
  <si>
    <t>PARTICIPACIÓN COP 4</t>
  </si>
  <si>
    <t>DIRECCION DE CORRESPONDENCIA COP 4</t>
  </si>
  <si>
    <t>CELULAR COP 4</t>
  </si>
  <si>
    <t>E-MAIL COP 4</t>
  </si>
  <si>
    <t>REGIMEN TRIBUTARIO COP 4</t>
  </si>
  <si>
    <t>CIUDAD DE RESIDENCIA PROPIETARIO COP 4</t>
  </si>
  <si>
    <t>CODIGO POSTAL COP 4</t>
  </si>
  <si>
    <t>BENEFICIARIO DE GIRO COP 4</t>
  </si>
  <si>
    <t>CEDULA BENEFICARIO GIRO COP 4</t>
  </si>
  <si>
    <t>FORMA DE PAGO
(TRANS - CHEQUE) COP 4</t>
  </si>
  <si>
    <t>BANCO COP 4</t>
  </si>
  <si>
    <t>TIPO DE CUENTA COP 4</t>
  </si>
  <si>
    <t>No DE CUENTA COP 4</t>
  </si>
  <si>
    <t>NIT ADMON</t>
  </si>
  <si>
    <t>NOMBRE DE UNIDAD O CONJUNTO RESIDENCIAL</t>
  </si>
  <si>
    <t>NOMBRE ADMINISTRADOR</t>
  </si>
  <si>
    <t>FORMA DE PAGO
 (TRANS - CHEQUE)</t>
  </si>
  <si>
    <t>No DE CUETNA</t>
  </si>
  <si>
    <t xml:space="preserve">quien paga la admon </t>
  </si>
  <si>
    <t>CONTRATO ARRENDAMIENTO VERIFICAR QUE SEA ORIGINAL</t>
  </si>
  <si>
    <t>ESTADO DE DETERIORO</t>
  </si>
  <si>
    <t xml:space="preserve"> FIRMAS DEL ARRENDATARIO Y /O DEUDOR SOLIDARIO,</t>
  </si>
  <si>
    <t>FIRMA DEL ARRENDADOR</t>
  </si>
  <si>
    <t>LINDEROS</t>
  </si>
  <si>
    <t>CLAUSULA REPORTE CENTRALES DE RIESGO - AUTORIZACION</t>
  </si>
  <si>
    <t>CLAUSULA ABANDONO</t>
  </si>
  <si>
    <t>CLAUSULA PENAL</t>
  </si>
  <si>
    <t>CLAUSULA DE ADMINISTRACION ( QUE ESPECIFIQUE QUIEN ES EL RESPONSABLE DEL PAGO)</t>
  </si>
  <si>
    <t>CLAUSULA DE SANCIONES PENALES</t>
  </si>
  <si>
    <t>PODER DEL ARRENDATARIO Y/O DEUDOR SOLIDARIO SI ACTUA CON APODERADO</t>
  </si>
  <si>
    <t>CADENA DE ENDOSOS</t>
  </si>
  <si>
    <t>CERT DE CAMARA EN CASO DE SER PERSONA JURIDICA</t>
  </si>
  <si>
    <t>ACTA DE ENTREGA</t>
  </si>
  <si>
    <t>INVENTARIO</t>
  </si>
  <si>
    <t>COPIA CEDULA DEL ARRENDATARIO</t>
  </si>
  <si>
    <t>RUT</t>
  </si>
  <si>
    <t>ASEGURABLE</t>
  </si>
  <si>
    <t>FORMULARIO ASEGURADORA(ARRENDATARIO)</t>
  </si>
  <si>
    <t>FORMULARIO ASEGURADORA(DEUDOR SOLIDARIO)</t>
  </si>
  <si>
    <t>COPIA CC DEUDOR 1</t>
  </si>
  <si>
    <t>COPIA CC DEUDOR 2</t>
  </si>
  <si>
    <t>COPIA CC DEUDOR 3</t>
  </si>
  <si>
    <t>COPIA CC DEUDOR 4</t>
  </si>
  <si>
    <t>CONTRATO MANDATO VERIFICAR QUE SEA ORIGINAL</t>
  </si>
  <si>
    <t>FIRMA PROPIETARIO Y ARRENDADOR</t>
  </si>
  <si>
    <t>PODER DEL PROPIETARIO SI ACTUA CON APODERADO</t>
  </si>
  <si>
    <t>FOTOCOPIA CEDULA PROPIETARIO</t>
  </si>
  <si>
    <t>CERTIFICADO DE TRADICION</t>
  </si>
  <si>
    <t>CERT DE CAMARA ( PERSONA JURIDICA)</t>
  </si>
  <si>
    <t>OBSERVACIONES</t>
  </si>
  <si>
    <t>NOTAS</t>
  </si>
  <si>
    <t> </t>
  </si>
  <si>
    <t>PAE301</t>
  </si>
  <si>
    <t>SES1802</t>
  </si>
  <si>
    <t>PAElc103</t>
  </si>
  <si>
    <t>MUR7502</t>
  </si>
  <si>
    <t>TCOL4202</t>
  </si>
  <si>
    <t>PIN8501</t>
  </si>
  <si>
    <t>VIV1405</t>
  </si>
  <si>
    <t>CED305</t>
  </si>
  <si>
    <t>TER1202</t>
  </si>
  <si>
    <t>CHI87</t>
  </si>
  <si>
    <t>RON606</t>
  </si>
  <si>
    <t>POR3302</t>
  </si>
  <si>
    <t>PAElc102</t>
  </si>
  <si>
    <t>ENT1221</t>
  </si>
  <si>
    <t>IRA302</t>
  </si>
  <si>
    <t>PAE201</t>
  </si>
  <si>
    <t>PAElc101</t>
  </si>
  <si>
    <t>SURA</t>
  </si>
  <si>
    <t>LIBERTADOR</t>
  </si>
  <si>
    <t>FIANZAS</t>
  </si>
  <si>
    <t>AFFI</t>
  </si>
  <si>
    <t>APARTAMENTO</t>
  </si>
  <si>
    <t>LOCAL</t>
  </si>
  <si>
    <t>CASA</t>
  </si>
  <si>
    <t>CC</t>
  </si>
  <si>
    <t>COLOMBIANO</t>
  </si>
  <si>
    <t>Angela Victoria Rodriguez Rojas</t>
  </si>
  <si>
    <t>Daniel Bueno Torres</t>
  </si>
  <si>
    <t>Dora Ines Rodriguez Perez</t>
  </si>
  <si>
    <t>Fernanado Ananias Cubillos Pardo</t>
  </si>
  <si>
    <t>Guillermo Mosos Posada</t>
  </si>
  <si>
    <t>Heiny Andrea Castañeda Chave</t>
  </si>
  <si>
    <t>Juan Jose Arjona Rodriguez</t>
  </si>
  <si>
    <t>Luis Hernandez Carrasco</t>
  </si>
  <si>
    <t>Maria Camila Fernandez Gozalez</t>
  </si>
  <si>
    <t>Miguel Bayona</t>
  </si>
  <si>
    <t>Oscar Orlando Noguera Ramirez</t>
  </si>
  <si>
    <t>Paola Judith Lagos Chacon</t>
  </si>
  <si>
    <t>Sandra Milena Garcia Londoño</t>
  </si>
  <si>
    <t>Sergio David Palechor Mopan</t>
  </si>
  <si>
    <t>JULIAN DAVID POVEDA</t>
  </si>
  <si>
    <t>KELLY ISABEL PACHECO</t>
  </si>
  <si>
    <t>GIOVANNI MARCELO DIAZ TAFUR</t>
  </si>
  <si>
    <t>SI</t>
  </si>
  <si>
    <t>IPC</t>
  </si>
  <si>
    <t>NO</t>
  </si>
  <si>
    <t>IPC +3%</t>
  </si>
  <si>
    <t>% SEGURO INCLUIDO IVA</t>
  </si>
  <si>
    <t>VIVIENDA</t>
  </si>
  <si>
    <t>COMERCIAL</t>
  </si>
  <si>
    <t>KR 50 B # 64 - 77 APTO 301</t>
  </si>
  <si>
    <t>BOGOTA</t>
  </si>
  <si>
    <t>SAN MIGUEL   BARRIOS UNIDOS</t>
  </si>
  <si>
    <t>AAA0054MNOE</t>
  </si>
  <si>
    <t>050C00525700</t>
  </si>
  <si>
    <t>anviro2001@gmail.com</t>
  </si>
  <si>
    <t>N/A</t>
  </si>
  <si>
    <t>Cl 163 62 95 IN 1 AP 802 + Gj 48</t>
  </si>
  <si>
    <t>CANTALEJO   SUBA</t>
  </si>
  <si>
    <t>AAA0176ATUH</t>
  </si>
  <si>
    <t>050N20377733</t>
  </si>
  <si>
    <t xml:space="preserve">Cl 163 62 95 IN 1 AP 802 </t>
  </si>
  <si>
    <t>KR 50 B # 64 - 77 LOCAL 103</t>
  </si>
  <si>
    <t>dorainesrp_11@hotmail.com</t>
  </si>
  <si>
    <t>KR 50 # 150 A - 45 INT 7 APT 502 Pq 72</t>
  </si>
  <si>
    <t>MAZUREN   SUBA</t>
  </si>
  <si>
    <t>AAA0118UNTD</t>
  </si>
  <si>
    <t>050N20098246</t>
  </si>
  <si>
    <t>3178873393         3244399063</t>
  </si>
  <si>
    <t>KR 50 # 150 A - 45 INT 7 APT 502</t>
  </si>
  <si>
    <t>Cl 152 58 51 IN 4 AP 202 Gj 173 doble</t>
  </si>
  <si>
    <t>COLINA   SUBA</t>
  </si>
  <si>
    <t>AAA0188EBHY</t>
  </si>
  <si>
    <t>050N20463366</t>
  </si>
  <si>
    <t>guillermososposada@hotmail.com</t>
  </si>
  <si>
    <t>Cl 152 58 51 IN 4 AP 202</t>
  </si>
  <si>
    <t>KR 96 A # 151 – 43 AP 8-501 + Pq 100</t>
  </si>
  <si>
    <t>PINAR DE SUBA    SUBA</t>
  </si>
  <si>
    <t>AAA0133FNJZ</t>
  </si>
  <si>
    <t>050N20167565</t>
  </si>
  <si>
    <t>heiny1946chaves@gmail.com</t>
  </si>
  <si>
    <t>KR 96 A # 151 – 43 AP 8-501</t>
  </si>
  <si>
    <t>Cl 107 52 08 Tr 1 Ap 405 + Gj 40 y 41</t>
  </si>
  <si>
    <t>PASADENA    SUBA</t>
  </si>
  <si>
    <t>AAA0235AJOM</t>
  </si>
  <si>
    <t>050N20651137</t>
  </si>
  <si>
    <t>juanjo-arjona@hotmail.com</t>
  </si>
  <si>
    <t>Cl 107 52 08 Tr 1 Ap 405</t>
  </si>
  <si>
    <t>KR 12 C 152 75 APT 305 Gj 28</t>
  </si>
  <si>
    <t>CEDRO BOLIVAR   USAQUEN</t>
  </si>
  <si>
    <t>AAA0114RHLW</t>
  </si>
  <si>
    <t>050N20074627</t>
  </si>
  <si>
    <t xml:space="preserve">KR 12 C 152 75 APT 305 </t>
  </si>
  <si>
    <t>KR 83 # 145 - 26  IN 1 AP 202 + Pq comunal derecho pq</t>
  </si>
  <si>
    <t>21 ANGELES    SUBA</t>
  </si>
  <si>
    <t>AAA0131WLHY</t>
  </si>
  <si>
    <t>050N2022480</t>
  </si>
  <si>
    <t>KR 83 # 145 - 26  IN 1 AP 202</t>
  </si>
  <si>
    <t>KR 2 A Este 33 59  CA 87  + Pq comunal derecho pq</t>
  </si>
  <si>
    <t>CHIA</t>
  </si>
  <si>
    <t>TRES ESQUINAS   CHIA</t>
  </si>
  <si>
    <t>050N20219610</t>
  </si>
  <si>
    <t>migbayona1213@gmail.com</t>
  </si>
  <si>
    <t>KR 2 A Este 33 59  CA 87</t>
  </si>
  <si>
    <t>KR 83 # 145 - 21 AP 606 y Pq 606</t>
  </si>
  <si>
    <t>AAA0241CBRU</t>
  </si>
  <si>
    <t>050N20722640</t>
  </si>
  <si>
    <t xml:space="preserve">oklavier2010@gmail.com </t>
  </si>
  <si>
    <t>KR 83 # 145 - 21 AP 606</t>
  </si>
  <si>
    <t>KR 53 C # 130 - 49 IN 3 AP 302 +Gj 95</t>
  </si>
  <si>
    <t>PRADO VERANIEGO NORTE    SUBA</t>
  </si>
  <si>
    <t>AAA0166LMNN</t>
  </si>
  <si>
    <t>050N20357685</t>
  </si>
  <si>
    <t>lagos.psico@outlook.com</t>
  </si>
  <si>
    <t>KR 53 C # 130 - 49 IN 3 AP 302</t>
  </si>
  <si>
    <t>KR 50 B # 64 - 77 LOCAL 102</t>
  </si>
  <si>
    <t xml:space="preserve">comercialsami77@gmail.com    </t>
  </si>
  <si>
    <t>KR 60 79B 46 IN 1 AP 221 + Pq comunal derecho pq</t>
  </si>
  <si>
    <t>ENTRE RIOS   BARRIOS UNIDOS</t>
  </si>
  <si>
    <t>AAA0056HZRJ</t>
  </si>
  <si>
    <t>050N00422847</t>
  </si>
  <si>
    <t xml:space="preserve">sergiopalechor@hotmail.com </t>
  </si>
  <si>
    <t>KR 60 79B 46 IN 1 AP 221 + Gj comunal derecho pq</t>
  </si>
  <si>
    <t>KR 48 # 115 - 33 AP 302 + Pq 5</t>
  </si>
  <si>
    <t>LA ALHAMBRA     SUBA</t>
  </si>
  <si>
    <t>AAA0121CNSY</t>
  </si>
  <si>
    <t>050N00705277</t>
  </si>
  <si>
    <t>poveda.julian@gmail.com</t>
  </si>
  <si>
    <t>3022263820        3168318309</t>
  </si>
  <si>
    <t>KR 48 # 115 - 33 AP 302</t>
  </si>
  <si>
    <t>KR 50 B # 64 - 77 APTO 201</t>
  </si>
  <si>
    <t xml:space="preserve">kelly.pachecof@gmail.com </t>
  </si>
  <si>
    <t>KR 50 B # 64 - 77 LOCAL 101</t>
  </si>
  <si>
    <t xml:space="preserve">giosssj4@outlook.com           </t>
  </si>
  <si>
    <t xml:space="preserve">3054551029       3173750452    </t>
  </si>
  <si>
    <t>3173750452          3187655553</t>
  </si>
  <si>
    <t>buenoda@gmail.com; publianime2000@gmail.com</t>
  </si>
  <si>
    <t>nano_cubillos@hotmail.com; incahelo@gmail.com</t>
  </si>
  <si>
    <t>h-ev2006@hotmail.com; leysse2509@gmail.com</t>
  </si>
  <si>
    <t xml:space="preserve">mariac.fernandezg@gmail.com; aceitesbetel@hotmail.com </t>
  </si>
  <si>
    <t>SIMPLIFICADO</t>
  </si>
  <si>
    <t>12 MESES</t>
  </si>
  <si>
    <t>ALFONSO LAVERDE MAHECHA</t>
  </si>
  <si>
    <t>CALLE 61 # 53 - 02 BL 3 APTO 302</t>
  </si>
  <si>
    <t>FERNANDO RODRIGUEZ ALVAREZ</t>
  </si>
  <si>
    <t>EDWIN JAVIER BENAVIDES BUSTOS</t>
  </si>
  <si>
    <t xml:space="preserve">CALLE 69 A # 84 - 01 </t>
  </si>
  <si>
    <t>JESUS MAURICIO ROA OME</t>
  </si>
  <si>
    <t xml:space="preserve">DG 2 # 66 - 09 </t>
  </si>
  <si>
    <t>MARÍA DEL PILAR VIVAS ROJAS</t>
  </si>
  <si>
    <t>WENDY PAMELA CASTAÑEDA CHAVES</t>
  </si>
  <si>
    <t xml:space="preserve">  ADRIANA CECILIA RODRIGUEZ GARCIA</t>
  </si>
  <si>
    <t>VILLAVICENCIO</t>
  </si>
  <si>
    <t>LEYSSE TERESA GONZALEZ LUNA</t>
  </si>
  <si>
    <t>LUIS JAVIER MONTAÑEZ OROZCO</t>
  </si>
  <si>
    <t>CRA 87 A # 84 A 13 APTO 202</t>
  </si>
  <si>
    <t>LAURA JULIANA BAYONA BARBOSA</t>
  </si>
  <si>
    <t>MARIA VICTORIA BEDOYA RAMIREZ</t>
  </si>
  <si>
    <t>CRA 32 A # 25 B - 75</t>
  </si>
  <si>
    <t>ARMENIA</t>
  </si>
  <si>
    <t>JUAN GUILLERMO TORO FERNANDEZ</t>
  </si>
  <si>
    <t>EDGAR AUGUSTO RAMIREZ SIERRA</t>
  </si>
  <si>
    <t xml:space="preserve">CALLE 74 A # 105 C - 39 </t>
  </si>
  <si>
    <t>LAURA MABEL MURCIA SIERRA</t>
  </si>
  <si>
    <t>KR 60 79B 46 IN 1 AP 221</t>
  </si>
  <si>
    <t>CARLOS ANDRES POVEDA GALEANO</t>
  </si>
  <si>
    <t>CRA 48 # 115 - 33 APTO 302</t>
  </si>
  <si>
    <t>STEPHANY ANDREA GOMEZ MANTILLA</t>
  </si>
  <si>
    <t>CRA 84 A # 145 - 95</t>
  </si>
  <si>
    <t>YEIMY CAROLY BELTRAN DUEÑAS</t>
  </si>
  <si>
    <t>CRA 54 # 64 A - 45 TR 11 APTO 1004</t>
  </si>
  <si>
    <t>alfonlaverde@gmail.com</t>
  </si>
  <si>
    <t>HANSEL ANDREY CORREA MARTINEZ</t>
  </si>
  <si>
    <t>3502656533   3204346368</t>
  </si>
  <si>
    <t>fernandorodriguez_alvarez@hotmail.com</t>
  </si>
  <si>
    <t>edwin7604@hotmail.com</t>
  </si>
  <si>
    <t>ISABELITA DIAZ DE FUQUEN</t>
  </si>
  <si>
    <t>legalmauricioroa@gmail.com</t>
  </si>
  <si>
    <t>INGRID CAROLINA HERNANDEZ LOZADA</t>
  </si>
  <si>
    <t>mapivivasr@hotmail.com</t>
  </si>
  <si>
    <t>pame.castaneda28@hotmail.com</t>
  </si>
  <si>
    <t>adriana.rg@hotmail.com</t>
  </si>
  <si>
    <t>leysse2509@gmail.com</t>
  </si>
  <si>
    <t>iqljmo@hotmail.com</t>
  </si>
  <si>
    <t>julia.latinweb@gmail.com</t>
  </si>
  <si>
    <t>victoriabedoya@gmail.com</t>
  </si>
  <si>
    <t>jgtf33@gmail.com</t>
  </si>
  <si>
    <t>edrasi7414@gmail.com</t>
  </si>
  <si>
    <t>lauramurcia95@outlook.com</t>
  </si>
  <si>
    <t>cpovedag@gmail.com</t>
  </si>
  <si>
    <t>ing.stephanygomez@gmail.com</t>
  </si>
  <si>
    <t>mimidanicami85@gmail.com</t>
  </si>
  <si>
    <t xml:space="preserve">hhandrey@gmail.com </t>
  </si>
  <si>
    <t xml:space="preserve"> incahelo@gmail.com</t>
  </si>
  <si>
    <t>RAFAEL PAEZ COY</t>
  </si>
  <si>
    <t xml:space="preserve">CR2 A 3 41 Sur </t>
  </si>
  <si>
    <t xml:space="preserve">rafapaco@hotmail.com </t>
  </si>
  <si>
    <t>SOPO - CUNDINAMARCA</t>
  </si>
  <si>
    <t>BANCO BOGOTA</t>
  </si>
  <si>
    <t>AHORROS</t>
  </si>
  <si>
    <t xml:space="preserve">VEREDA PEÑA NEGRA, CASA 2-04 </t>
  </si>
  <si>
    <t>flievanoz@gmail.com</t>
  </si>
  <si>
    <t>TIBASOSA - BOYACA</t>
  </si>
  <si>
    <t>BANCOLOMBIA</t>
  </si>
  <si>
    <t>MARIA CRISTINA LIEVANO DE URIBE</t>
  </si>
  <si>
    <t>CR24 28 A33 La Pera  FLORIDABLANCA - SANTANDER</t>
  </si>
  <si>
    <t xml:space="preserve"> kikalievano5@hotmail.com</t>
  </si>
  <si>
    <t>FLORIDABLANCA - SANTANDER</t>
  </si>
  <si>
    <t>MARIA CRISTINA LIEVANO DE URIBE 50%</t>
  </si>
  <si>
    <t>GUSTAVO PAEZ COY</t>
  </si>
  <si>
    <t>KR50 B64 77 AP202</t>
  </si>
  <si>
    <t xml:space="preserve">gustavoadolfopaezcoy@gmail.com </t>
  </si>
  <si>
    <t>MARIA EDILMA HURTADO ACUÑA</t>
  </si>
  <si>
    <t>CALLE 138 # 54 - 60  CS 60</t>
  </si>
  <si>
    <t xml:space="preserve">mehurtado2009@hotmail.com </t>
  </si>
  <si>
    <t xml:space="preserve">MA CRISTINA FANDIÑO MORALES </t>
  </si>
  <si>
    <t>Cl 29 31 35 AP 903</t>
  </si>
  <si>
    <t>cfandino23@gmail.com</t>
  </si>
  <si>
    <t>SANTA MARTA</t>
  </si>
  <si>
    <t>MARIA DEL PILAR HERNANDEZ BERMUDEZ</t>
  </si>
  <si>
    <t>CL 121 A # 3 - 103 Tr 2 Ap 404</t>
  </si>
  <si>
    <t>maria.del.pilar.hernandez@gmail.com</t>
  </si>
  <si>
    <t>DAVIVIENDA</t>
  </si>
  <si>
    <t>ANDRES LIEVANO CASTRO</t>
  </si>
  <si>
    <t>CALLE 131 # 19 - 31 APTO 715</t>
  </si>
  <si>
    <t xml:space="preserve">lievanoandru@hotmail.com </t>
  </si>
  <si>
    <t>CARLOS EDUARDO LIEVANO R</t>
  </si>
  <si>
    <t>CORRIENTE</t>
  </si>
  <si>
    <t xml:space="preserve">DANIEL FERNANDO TORRES </t>
  </si>
  <si>
    <t xml:space="preserve">CRA 62 # 167 B - 57  </t>
  </si>
  <si>
    <t xml:space="preserve">dafer3255@gmail.com </t>
  </si>
  <si>
    <t xml:space="preserve">MARÍA ALEJANDRA TORRES MARTINEZ </t>
  </si>
  <si>
    <t>CRA 2 # 29 - 144 APT 601 PLAYA SALGUERO</t>
  </si>
  <si>
    <t xml:space="preserve">JUANA HENAO ESCOVAR </t>
  </si>
  <si>
    <t>CRA 78 A #46 - 45 APTO 802 ED RAVENNA</t>
  </si>
  <si>
    <t xml:space="preserve">jhenao56@hotmail.com </t>
  </si>
  <si>
    <t>MEDELLIN</t>
  </si>
  <si>
    <t xml:space="preserve"> MA CRISTINA LIEVANO DE URIBE</t>
  </si>
  <si>
    <t>CR24 28 A33 La Pera</t>
  </si>
  <si>
    <t>MA CRISTINA LIEVANO DE URIBE</t>
  </si>
  <si>
    <t>kikalievano5@hotmail.com</t>
  </si>
  <si>
    <t>LUIS ARMANDO PEREZ LOZANO</t>
  </si>
  <si>
    <t>CALLE 10 # 2 - 34</t>
  </si>
  <si>
    <t xml:space="preserve">distrisabana@yahoo.com </t>
  </si>
  <si>
    <t>ZIPAQUIRA</t>
  </si>
  <si>
    <t>LUISA FERNANDA ARENAS PAEZ</t>
  </si>
  <si>
    <t>CR49 137 85 INT5 AP301</t>
  </si>
  <si>
    <t xml:space="preserve">lfarenass77@gmail.com </t>
  </si>
  <si>
    <t xml:space="preserve">FABIOLA LIEVANO DE ZAMBRANO </t>
  </si>
  <si>
    <t xml:space="preserve">FLORIDABLANCA </t>
  </si>
  <si>
    <t>FLORIDABLANCA</t>
  </si>
  <si>
    <t>05001</t>
  </si>
  <si>
    <t xml:space="preserve">  HUMBERTO ZAMBRANO RODRIGUEZ</t>
  </si>
  <si>
    <t>MA CRISTINA FANDIÑO MORALES</t>
  </si>
  <si>
    <t>TRANSFERENCIA</t>
  </si>
  <si>
    <t>CR BALCONES DE SAN ESTEBAN PH</t>
  </si>
  <si>
    <t>JOHN RINCON - ADMINISTRACIONES ECO</t>
  </si>
  <si>
    <t xml:space="preserve">Cl 163 62 95 </t>
  </si>
  <si>
    <t>admonbse@gmail.com</t>
  </si>
  <si>
    <t>CR BALCONES DE SAN ESTEBAN I</t>
  </si>
  <si>
    <t>AVALPAY</t>
  </si>
  <si>
    <t>BANCO AV VILLAS</t>
  </si>
  <si>
    <t>Cr Balcones San Esteban 1</t>
  </si>
  <si>
    <t>INMOBILIARIA</t>
  </si>
  <si>
    <t>CR TORRES DE LA COLINA I</t>
  </si>
  <si>
    <t>ADRIANA PAOLA ROJAS</t>
  </si>
  <si>
    <t xml:space="preserve">Cl 152 58 51 </t>
  </si>
  <si>
    <t>admtdelacolina1@gmail.com</t>
  </si>
  <si>
    <t>Conj Resid Torres De La Colina Ph Cll 152 No 58 51</t>
  </si>
  <si>
    <t>CR PINAR DE SUBA II AGRUPACION  D2</t>
  </si>
  <si>
    <t>CLAUDIA MANTILLA</t>
  </si>
  <si>
    <t xml:space="preserve">KR 96 A # 151 – 43 </t>
  </si>
  <si>
    <t>pinardesubad2@gmail.com</t>
  </si>
  <si>
    <t xml:space="preserve">AVALPAY  </t>
  </si>
  <si>
    <t>Pinar De Suba Ii Agrupacion D Cra 96 A No 151 43</t>
  </si>
  <si>
    <t>EDIFICIO VIVAL 107</t>
  </si>
  <si>
    <t>DELEGADO ZONA 3</t>
  </si>
  <si>
    <t xml:space="preserve">Cl 107 52 08 </t>
  </si>
  <si>
    <t xml:space="preserve">contabilidadedificios@admejores.com </t>
  </si>
  <si>
    <t>Edificio Vival 107 Ph Cl 107 No 52 08</t>
  </si>
  <si>
    <t>CEDRAL 10</t>
  </si>
  <si>
    <t>MARTHA LUCIA SABOGAL</t>
  </si>
  <si>
    <t xml:space="preserve">KR 12 C 152 75 </t>
  </si>
  <si>
    <t>cedral10@gmail.com</t>
  </si>
  <si>
    <t>MIPAGOAMIGO</t>
  </si>
  <si>
    <t>BANCO CAJA SOCIAL</t>
  </si>
  <si>
    <t>EDIFICIO EL CEDRAL 10 P H</t>
  </si>
  <si>
    <t>CR SENDEROS DE CHIA</t>
  </si>
  <si>
    <t>PAULA ROJAS</t>
  </si>
  <si>
    <t xml:space="preserve">KR 2 A Este 33 59 </t>
  </si>
  <si>
    <t>senderosdechia@hotmail.com</t>
  </si>
  <si>
    <t>ASOC PRO DE LA URBANIZACION SENDEROS DE CHIA</t>
  </si>
  <si>
    <t>ED RONDA</t>
  </si>
  <si>
    <t>SANDRA GUALTEROS</t>
  </si>
  <si>
    <t xml:space="preserve">KR 83 # 145 - 21 </t>
  </si>
  <si>
    <t>rondaedificio@hotmail.com</t>
  </si>
  <si>
    <t>Edificio Ronda Ph Kr83 No145 21</t>
  </si>
  <si>
    <t>CR PORTAL DE IBERIA</t>
  </si>
  <si>
    <t>JUAN CARLOS VARGAS</t>
  </si>
  <si>
    <t xml:space="preserve">KR 53 C # 130 - 49 </t>
  </si>
  <si>
    <t>portib130@gmail.com</t>
  </si>
  <si>
    <t>Conjunto Resid Portal De Iberia Cra 53 C N 130 49</t>
  </si>
  <si>
    <t>CR ENTRE RIOS UNIDAD 2</t>
  </si>
  <si>
    <t>Ma DEL ROCIO SERRANO</t>
  </si>
  <si>
    <t xml:space="preserve">KR 60 79B 46 </t>
  </si>
  <si>
    <t>u2entrerios@gmail.com</t>
  </si>
  <si>
    <t>AV VILLAS</t>
  </si>
  <si>
    <t>CONJUNTO RESIDENCIAL ENTRERIOS UNIDAD DOS -CARRERA 60 N 79B 46</t>
  </si>
  <si>
    <t>EDIFICIO IRAZU 302</t>
  </si>
  <si>
    <t>PATRICIA DE TORRES</t>
  </si>
  <si>
    <t xml:space="preserve">KR 48 # 115 - 33 </t>
  </si>
  <si>
    <t xml:space="preserve">edirazualhambra@hotmail.com </t>
  </si>
  <si>
    <t>REVISAR DESCUENTOS CUOTAS EXTRA</t>
  </si>
  <si>
    <t>PARAMETRIZAR POLIZA SEGURO GAS VANTI POR 12.000 CONFIRMAR</t>
  </si>
  <si>
    <t>APROBADO</t>
  </si>
  <si>
    <t>TV 21 No 46 - 45 APTO 402</t>
  </si>
  <si>
    <t>Si</t>
  </si>
  <si>
    <t>No</t>
  </si>
  <si>
    <t>si</t>
  </si>
  <si>
    <t>Si - copia</t>
  </si>
  <si>
    <t>OK</t>
  </si>
  <si>
    <t>FALTA</t>
  </si>
  <si>
    <t>CL 66 A No 90 A 26 INT 4</t>
  </si>
  <si>
    <t>CALLE 15 # 45 - 02 CASA D3</t>
  </si>
  <si>
    <t>CL 152 No 7A 56</t>
  </si>
  <si>
    <t>CALLE 129 No 54 - 75 CONJUNTO RESIDENCIAL EL POBLADO I INT 4 APTO 201</t>
  </si>
  <si>
    <t xml:space="preserve">CRA 79 # 65 - 27 </t>
  </si>
  <si>
    <t>MADATO EN COPIA</t>
  </si>
  <si>
    <t>FALTA MANDATO</t>
  </si>
  <si>
    <t>MANDATO EN COPIA</t>
  </si>
  <si>
    <t>PARAMETRIZAR POLIZA SEGURO GAS VANTI POR 11.700 CONFIRMAR, FALTA MANDATO</t>
  </si>
  <si>
    <t>MANTADO EN COPIA</t>
  </si>
  <si>
    <t>INVENTARIO SIN FIRMAS</t>
  </si>
  <si>
    <t>OBSERVACIONES DIC 22</t>
  </si>
  <si>
    <t xml:space="preserve">APODERADA PP MIRIAM </t>
  </si>
  <si>
    <t>CAMBIA PP A CRISTINA</t>
  </si>
  <si>
    <t>PARAMETRIZAR DESCUENTO DE 12 POR SEGURO GAS</t>
  </si>
  <si>
    <t>PARAMETRIZAR DESCUENTO DE 11700 POR SEGURO GAS</t>
  </si>
  <si>
    <t xml:space="preserve">CONCEPTO </t>
  </si>
  <si>
    <t>VALOR</t>
  </si>
  <si>
    <t xml:space="preserve">VALOR CANONES </t>
  </si>
  <si>
    <t>VALOR COMISIONES</t>
  </si>
  <si>
    <t>TOTAL A FACTURAR</t>
  </si>
  <si>
    <t>IMPUESTOS</t>
  </si>
  <si>
    <t>RETENCION EN LA FUENTE</t>
  </si>
  <si>
    <t>RETEICA 11.04/1000</t>
  </si>
  <si>
    <t xml:space="preserve">DESCUENTOS </t>
  </si>
  <si>
    <t>50% ENVIO NOTIFICACIONES</t>
  </si>
  <si>
    <t>TOTAL DESCUENTOS</t>
  </si>
  <si>
    <t>ABONOS</t>
  </si>
  <si>
    <t>TOTAL ABONOS</t>
  </si>
  <si>
    <t>PAGOS</t>
  </si>
  <si>
    <t xml:space="preserve">TOTAL A GIRAR </t>
  </si>
  <si>
    <t>VALOR COMISIONES X 12</t>
  </si>
  <si>
    <t>E</t>
  </si>
  <si>
    <t>ultima fac</t>
  </si>
  <si>
    <t>16.123.520</t>
  </si>
  <si>
    <t xml:space="preserve">cierre </t>
  </si>
  <si>
    <t>15 de marzo</t>
  </si>
  <si>
    <t>1RA FACTURA 18/12/2023</t>
  </si>
  <si>
    <t>2DA FACTURA 31/01/2024</t>
  </si>
  <si>
    <t>LIQUIDACION NEGOCIACION ENLACE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</si>
</sst>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\ #,##0"/>
    <numFmt numFmtId="166" formatCode="_-[$$-409]* #,##0_ ;_-[$$-409]* \-#,##0\ ;_-[$$-409]* &quot;-&quot;??_ ;_-@_ "/>
    <numFmt numFmtId="167" formatCode="_([$$-240A]\ * #,##0_);_([$$-240A]\ * \(#,##0\);_([$$-240A]\ * &quot;-&quot;??_);_(@_)"/>
    <numFmt numFmtId="168" formatCode="&quot;$&quot;\ #,##0_);[Red]\(&quot;$&quot;\ #,##0\)"/>
    <numFmt numFmtId="169" formatCode="_([$$-240A]\ * #,##0.00_);_([$$-240A]\ * \(#,##0.00\);_([$$-240A]\ * &quot;-&quot;??_);_(@_)"/>
    <numFmt numFmtId="170" formatCode="_-[$$-240A]\ * #,##0_-;\-[$$-240A]\ * #,##0_-;_-[$$-240A]\ * &quot;-&quot;??_-;_-@_-"/>
    <numFmt numFmtId="171" formatCode="&quot;$&quot;\ #,##0.00_);[Red]\(&quot;$&quot;\ 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/>
    <xf numFmtId="165" fontId="11" fillId="5" borderId="1" xfId="1" applyNumberFormat="1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9" fillId="5" borderId="1" xfId="2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14" fontId="13" fillId="5" borderId="1" xfId="0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9" fillId="5" borderId="1" xfId="2" applyFill="1" applyBorder="1" applyAlignment="1">
      <alignment horizontal="center" vertical="center" wrapText="1"/>
    </xf>
    <xf numFmtId="0" fontId="0" fillId="5" borderId="1" xfId="0" applyFill="1" applyBorder="1"/>
    <xf numFmtId="164" fontId="6" fillId="5" borderId="1" xfId="1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" fontId="0" fillId="5" borderId="1" xfId="0" applyNumberFormat="1" applyFill="1" applyBorder="1"/>
    <xf numFmtId="166" fontId="0" fillId="5" borderId="1" xfId="0" applyNumberFormat="1" applyFill="1" applyBorder="1"/>
    <xf numFmtId="14" fontId="0" fillId="5" borderId="1" xfId="0" applyNumberFormat="1" applyFill="1" applyBorder="1"/>
    <xf numFmtId="0" fontId="0" fillId="5" borderId="2" xfId="0" applyFill="1" applyBorder="1"/>
    <xf numFmtId="166" fontId="0" fillId="0" borderId="0" xfId="0" applyNumberFormat="1"/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center"/>
    </xf>
    <xf numFmtId="0" fontId="0" fillId="6" borderId="2" xfId="0" applyFill="1" applyBorder="1"/>
    <xf numFmtId="0" fontId="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0" fillId="6" borderId="1" xfId="0" applyNumberFormat="1" applyFill="1" applyBorder="1"/>
    <xf numFmtId="164" fontId="6" fillId="6" borderId="1" xfId="1" applyNumberFormat="1" applyFont="1" applyFill="1" applyBorder="1" applyAlignment="1">
      <alignment horizontal="center" vertical="center"/>
    </xf>
    <xf numFmtId="0" fontId="10" fillId="6" borderId="1" xfId="0" applyFont="1" applyFill="1" applyBorder="1"/>
    <xf numFmtId="165" fontId="11" fillId="6" borderId="1" xfId="1" applyNumberFormat="1" applyFont="1" applyFill="1" applyBorder="1" applyAlignment="1">
      <alignment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6" fontId="0" fillId="6" borderId="1" xfId="0" applyNumberFormat="1" applyFill="1" applyBorder="1"/>
    <xf numFmtId="0" fontId="6" fillId="6" borderId="1" xfId="0" applyFont="1" applyFill="1" applyBorder="1" applyAlignment="1">
      <alignment horizontal="left" vertical="center"/>
    </xf>
    <xf numFmtId="14" fontId="13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/>
    <xf numFmtId="0" fontId="6" fillId="6" borderId="1" xfId="1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9" fillId="6" borderId="1" xfId="2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6" borderId="0" xfId="0" applyFill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7" fontId="17" fillId="0" borderId="1" xfId="3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7" fontId="16" fillId="0" borderId="1" xfId="3" applyNumberFormat="1" applyFont="1" applyBorder="1" applyAlignment="1">
      <alignment vertical="center"/>
    </xf>
    <xf numFmtId="168" fontId="14" fillId="0" borderId="1" xfId="4" applyNumberFormat="1" applyFont="1" applyBorder="1"/>
    <xf numFmtId="168" fontId="14" fillId="5" borderId="1" xfId="4" applyNumberFormat="1" applyFont="1" applyFill="1" applyBorder="1"/>
    <xf numFmtId="168" fontId="18" fillId="0" borderId="1" xfId="4" applyNumberFormat="1" applyFont="1" applyBorder="1"/>
    <xf numFmtId="0" fontId="17" fillId="0" borderId="1" xfId="0" applyFont="1" applyBorder="1" applyAlignment="1">
      <alignment horizontal="left" vertical="center" wrapText="1"/>
    </xf>
    <xf numFmtId="166" fontId="17" fillId="5" borderId="1" xfId="3" applyNumberFormat="1" applyFont="1" applyFill="1" applyBorder="1" applyAlignment="1">
      <alignment vertical="center"/>
    </xf>
    <xf numFmtId="0" fontId="19" fillId="8" borderId="1" xfId="0" applyFont="1" applyFill="1" applyBorder="1" applyAlignment="1">
      <alignment horizontal="left" vertical="center" wrapText="1"/>
    </xf>
    <xf numFmtId="167" fontId="16" fillId="0" borderId="1" xfId="0" applyNumberFormat="1" applyFont="1" applyBorder="1" applyAlignment="1">
      <alignment vertical="center" wrapText="1"/>
    </xf>
    <xf numFmtId="14" fontId="17" fillId="5" borderId="1" xfId="0" applyNumberFormat="1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169" fontId="20" fillId="5" borderId="1" xfId="3" applyNumberFormat="1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 wrapText="1"/>
    </xf>
    <xf numFmtId="170" fontId="16" fillId="10" borderId="1" xfId="0" applyNumberFormat="1" applyFont="1" applyFill="1" applyBorder="1" applyAlignment="1">
      <alignment vertical="center"/>
    </xf>
    <xf numFmtId="165" fontId="0" fillId="0" borderId="0" xfId="0" applyNumberFormat="1"/>
    <xf numFmtId="171" fontId="14" fillId="0" borderId="1" xfId="4" applyNumberFormat="1" applyFont="1" applyBorder="1"/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7" fillId="11" borderId="1" xfId="0" applyFont="1" applyFill="1" applyBorder="1" applyAlignment="1">
      <alignment horizontal="center" vertical="center"/>
    </xf>
    <xf numFmtId="0" fontId="0" fillId="11" borderId="2" xfId="0" applyFill="1" applyBorder="1"/>
    <xf numFmtId="0" fontId="8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17" fontId="0" fillId="11" borderId="1" xfId="0" applyNumberFormat="1" applyFill="1" applyBorder="1"/>
    <xf numFmtId="164" fontId="6" fillId="11" borderId="1" xfId="1" applyNumberFormat="1" applyFont="1" applyFill="1" applyBorder="1" applyAlignment="1">
      <alignment horizontal="center" vertical="center"/>
    </xf>
    <xf numFmtId="0" fontId="10" fillId="11" borderId="1" xfId="0" applyFont="1" applyFill="1" applyBorder="1"/>
    <xf numFmtId="165" fontId="11" fillId="11" borderId="1" xfId="1" applyNumberFormat="1" applyFont="1" applyFill="1" applyBorder="1" applyAlignment="1">
      <alignment vertical="center" wrapText="1"/>
    </xf>
    <xf numFmtId="165" fontId="6" fillId="11" borderId="1" xfId="0" applyNumberFormat="1" applyFont="1" applyFill="1" applyBorder="1" applyAlignment="1">
      <alignment horizontal="center" vertical="center"/>
    </xf>
    <xf numFmtId="9" fontId="6" fillId="11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66" fontId="0" fillId="11" borderId="1" xfId="0" applyNumberFormat="1" applyFill="1" applyBorder="1"/>
    <xf numFmtId="0" fontId="6" fillId="11" borderId="1" xfId="0" applyFont="1" applyFill="1" applyBorder="1" applyAlignment="1">
      <alignment horizontal="left" vertical="center"/>
    </xf>
    <xf numFmtId="14" fontId="13" fillId="11" borderId="1" xfId="0" applyNumberFormat="1" applyFont="1" applyFill="1" applyBorder="1" applyAlignment="1">
      <alignment horizontal="center" vertical="center" wrapText="1"/>
    </xf>
    <xf numFmtId="14" fontId="0" fillId="11" borderId="1" xfId="0" applyNumberFormat="1" applyFill="1" applyBorder="1"/>
    <xf numFmtId="0" fontId="6" fillId="11" borderId="1" xfId="1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2" fillId="11" borderId="1" xfId="2" applyFont="1" applyFill="1" applyBorder="1" applyAlignment="1">
      <alignment horizontal="center" vertical="center" wrapText="1"/>
    </xf>
    <xf numFmtId="1" fontId="14" fillId="11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0" fontId="9" fillId="11" borderId="1" xfId="2" applyFill="1" applyBorder="1" applyAlignment="1">
      <alignment horizontal="center" vertical="center" wrapText="1"/>
    </xf>
    <xf numFmtId="0" fontId="0" fillId="11" borderId="0" xfId="0" applyFill="1"/>
  </cellXfs>
  <cellStyles count="5">
    <cellStyle name="Hipervínculo" xfId="2" builtinId="8"/>
    <cellStyle name="Millares" xfId="1" builtinId="3"/>
    <cellStyle name="Moneda" xfId="3" builtinId="4"/>
    <cellStyle name="Normal" xfId="0" builtinId="0"/>
    <cellStyle name="Normal 14" xfId="4" xr:uid="{EDC4A677-015D-4B82-882E-1687EF240B0B}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8"/>
  <sheetViews>
    <sheetView topLeftCell="AD1" workbookViewId="0">
      <selection activeCell="AK17" sqref="AK17"/>
    </sheetView>
  </sheetViews>
  <sheetFormatPr baseColWidth="10" defaultRowHeight="17.25" customHeight="1" x14ac:dyDescent="0.25"/>
  <cols>
    <col min="17" max="17" width="15.42578125" customWidth="1"/>
  </cols>
  <sheetData>
    <row r="1" spans="1:255" ht="29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543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257</v>
      </c>
      <c r="AQ1" s="2" t="s">
        <v>40</v>
      </c>
      <c r="AR1" s="3" t="s">
        <v>41</v>
      </c>
      <c r="AS1" s="3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3" t="s">
        <v>50</v>
      </c>
      <c r="BB1" s="5" t="s">
        <v>51</v>
      </c>
      <c r="BC1" s="5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3" t="s">
        <v>65</v>
      </c>
      <c r="BQ1" s="2" t="s">
        <v>66</v>
      </c>
      <c r="BR1" s="2" t="s">
        <v>24</v>
      </c>
      <c r="BS1" s="2" t="s">
        <v>67</v>
      </c>
      <c r="BT1" s="2" t="s">
        <v>68</v>
      </c>
      <c r="BU1" s="3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24</v>
      </c>
      <c r="CC1" s="2" t="s">
        <v>76</v>
      </c>
      <c r="CD1" s="2" t="s">
        <v>77</v>
      </c>
      <c r="CE1" s="6" t="s">
        <v>78</v>
      </c>
      <c r="CF1" s="2" t="s">
        <v>70</v>
      </c>
      <c r="CG1" s="2" t="s">
        <v>71</v>
      </c>
      <c r="CH1" s="2" t="s">
        <v>72</v>
      </c>
      <c r="CI1" s="2" t="s">
        <v>73</v>
      </c>
      <c r="CJ1" s="2" t="s">
        <v>74</v>
      </c>
      <c r="CK1" s="2" t="s">
        <v>79</v>
      </c>
      <c r="CL1" s="2" t="s">
        <v>24</v>
      </c>
      <c r="CM1" s="2" t="s">
        <v>80</v>
      </c>
      <c r="CN1" s="2" t="s">
        <v>81</v>
      </c>
      <c r="CO1" s="6" t="s">
        <v>82</v>
      </c>
      <c r="CP1" s="2" t="s">
        <v>70</v>
      </c>
      <c r="CQ1" s="2" t="s">
        <v>83</v>
      </c>
      <c r="CR1" s="2" t="s">
        <v>72</v>
      </c>
      <c r="CS1" s="2" t="s">
        <v>73</v>
      </c>
      <c r="CT1" s="2" t="s">
        <v>74</v>
      </c>
      <c r="CU1" s="2" t="s">
        <v>84</v>
      </c>
      <c r="CV1" s="2" t="s">
        <v>85</v>
      </c>
      <c r="CW1" s="2" t="s">
        <v>24</v>
      </c>
      <c r="CX1" s="2" t="s">
        <v>86</v>
      </c>
      <c r="CY1" s="2" t="s">
        <v>87</v>
      </c>
      <c r="CZ1" s="2" t="s">
        <v>88</v>
      </c>
      <c r="DA1" s="3" t="s">
        <v>89</v>
      </c>
      <c r="DB1" s="2" t="s">
        <v>70</v>
      </c>
      <c r="DC1" s="2" t="s">
        <v>83</v>
      </c>
      <c r="DD1" s="2" t="s">
        <v>72</v>
      </c>
      <c r="DE1" s="2" t="s">
        <v>73</v>
      </c>
      <c r="DF1" s="2" t="s">
        <v>74</v>
      </c>
      <c r="DG1" s="2" t="s">
        <v>90</v>
      </c>
      <c r="DH1" s="2" t="s">
        <v>91</v>
      </c>
      <c r="DI1" s="2" t="s">
        <v>90</v>
      </c>
      <c r="DJ1" s="2" t="s">
        <v>24</v>
      </c>
      <c r="DK1" s="2" t="s">
        <v>92</v>
      </c>
      <c r="DL1" s="2" t="s">
        <v>93</v>
      </c>
      <c r="DM1" s="2" t="s">
        <v>94</v>
      </c>
      <c r="DN1" s="2" t="s">
        <v>95</v>
      </c>
      <c r="DO1" s="2" t="s">
        <v>72</v>
      </c>
      <c r="DP1" s="2" t="s">
        <v>96</v>
      </c>
      <c r="DQ1" s="2" t="s">
        <v>74</v>
      </c>
      <c r="DR1" s="2" t="s">
        <v>97</v>
      </c>
      <c r="DS1" s="2" t="s">
        <v>98</v>
      </c>
      <c r="DT1" s="6" t="s">
        <v>99</v>
      </c>
      <c r="DU1" s="2" t="s">
        <v>100</v>
      </c>
      <c r="DV1" s="2" t="s">
        <v>101</v>
      </c>
      <c r="DW1" s="2" t="s">
        <v>102</v>
      </c>
      <c r="DX1" s="2" t="s">
        <v>103</v>
      </c>
      <c r="DY1" s="2" t="s">
        <v>104</v>
      </c>
      <c r="DZ1" s="7" t="s">
        <v>105</v>
      </c>
      <c r="EA1" s="2" t="s">
        <v>106</v>
      </c>
      <c r="EB1" s="2" t="s">
        <v>107</v>
      </c>
      <c r="EC1" s="2" t="s">
        <v>108</v>
      </c>
      <c r="ED1" s="2" t="s">
        <v>24</v>
      </c>
      <c r="EE1" s="2" t="s">
        <v>109</v>
      </c>
      <c r="EF1" s="2" t="s">
        <v>110</v>
      </c>
      <c r="EG1" s="2" t="s">
        <v>111</v>
      </c>
      <c r="EH1" s="7" t="s">
        <v>112</v>
      </c>
      <c r="EI1" s="2" t="s">
        <v>113</v>
      </c>
      <c r="EJ1" s="2" t="s">
        <v>114</v>
      </c>
      <c r="EK1" s="2" t="s">
        <v>115</v>
      </c>
      <c r="EL1" s="6" t="s">
        <v>116</v>
      </c>
      <c r="EM1" s="2" t="s">
        <v>117</v>
      </c>
      <c r="EN1" s="2" t="s">
        <v>118</v>
      </c>
      <c r="EO1" s="2" t="s">
        <v>119</v>
      </c>
      <c r="EP1" s="2" t="s">
        <v>120</v>
      </c>
      <c r="EQ1" s="2" t="s">
        <v>121</v>
      </c>
      <c r="ER1" s="2" t="s">
        <v>122</v>
      </c>
      <c r="ES1" s="2" t="s">
        <v>106</v>
      </c>
      <c r="ET1" s="2" t="s">
        <v>123</v>
      </c>
      <c r="EU1" s="2" t="s">
        <v>124</v>
      </c>
      <c r="EV1" s="2" t="s">
        <v>24</v>
      </c>
      <c r="EW1" s="2" t="s">
        <v>125</v>
      </c>
      <c r="EX1" s="2" t="s">
        <v>126</v>
      </c>
      <c r="EY1" s="2" t="s">
        <v>127</v>
      </c>
      <c r="EZ1" s="7" t="s">
        <v>128</v>
      </c>
      <c r="FA1" s="2" t="s">
        <v>129</v>
      </c>
      <c r="FB1" s="2" t="s">
        <v>130</v>
      </c>
      <c r="FC1" s="2" t="s">
        <v>131</v>
      </c>
      <c r="FD1" s="6" t="s">
        <v>132</v>
      </c>
      <c r="FE1" s="2" t="s">
        <v>133</v>
      </c>
      <c r="FF1" s="2" t="s">
        <v>134</v>
      </c>
      <c r="FG1" s="2" t="s">
        <v>135</v>
      </c>
      <c r="FH1" s="2" t="s">
        <v>136</v>
      </c>
      <c r="FI1" s="2" t="s">
        <v>137</v>
      </c>
      <c r="FJ1" s="2" t="s">
        <v>138</v>
      </c>
      <c r="FK1" s="2" t="s">
        <v>106</v>
      </c>
      <c r="FL1" s="2" t="s">
        <v>139</v>
      </c>
      <c r="FM1" s="2" t="s">
        <v>140</v>
      </c>
      <c r="FN1" s="2" t="s">
        <v>24</v>
      </c>
      <c r="FO1" s="2" t="s">
        <v>141</v>
      </c>
      <c r="FP1" s="2" t="s">
        <v>142</v>
      </c>
      <c r="FQ1" s="2" t="s">
        <v>143</v>
      </c>
      <c r="FR1" s="7" t="s">
        <v>144</v>
      </c>
      <c r="FS1" s="2" t="s">
        <v>145</v>
      </c>
      <c r="FT1" s="2" t="s">
        <v>146</v>
      </c>
      <c r="FU1" s="2" t="s">
        <v>147</v>
      </c>
      <c r="FV1" s="6" t="s">
        <v>148</v>
      </c>
      <c r="FW1" s="2" t="s">
        <v>149</v>
      </c>
      <c r="FX1" s="2" t="s">
        <v>150</v>
      </c>
      <c r="FY1" s="2" t="s">
        <v>151</v>
      </c>
      <c r="FZ1" s="2" t="s">
        <v>152</v>
      </c>
      <c r="GA1" s="2" t="s">
        <v>153</v>
      </c>
      <c r="GB1" s="2" t="s">
        <v>154</v>
      </c>
      <c r="GC1" s="2" t="s">
        <v>106</v>
      </c>
      <c r="GD1" s="2" t="s">
        <v>155</v>
      </c>
      <c r="GE1" s="2" t="s">
        <v>156</v>
      </c>
      <c r="GF1" s="2" t="s">
        <v>24</v>
      </c>
      <c r="GG1" s="2" t="s">
        <v>156</v>
      </c>
      <c r="GH1" s="2" t="s">
        <v>157</v>
      </c>
      <c r="GI1" s="2" t="s">
        <v>158</v>
      </c>
      <c r="GJ1" s="2" t="s">
        <v>159</v>
      </c>
      <c r="GK1" s="7" t="s">
        <v>160</v>
      </c>
      <c r="GL1" s="2" t="s">
        <v>161</v>
      </c>
      <c r="GM1" s="2" t="s">
        <v>162</v>
      </c>
      <c r="GN1" s="2" t="s">
        <v>163</v>
      </c>
      <c r="GO1" s="6" t="s">
        <v>164</v>
      </c>
      <c r="GP1" s="2" t="s">
        <v>165</v>
      </c>
      <c r="GQ1" s="2" t="s">
        <v>166</v>
      </c>
      <c r="GR1" s="2" t="s">
        <v>167</v>
      </c>
      <c r="GS1" s="2" t="s">
        <v>168</v>
      </c>
      <c r="GT1" s="2" t="s">
        <v>169</v>
      </c>
      <c r="GU1" s="2" t="s">
        <v>170</v>
      </c>
      <c r="GV1" s="2" t="s">
        <v>106</v>
      </c>
      <c r="GW1" s="2" t="s">
        <v>171</v>
      </c>
      <c r="GX1" s="2" t="s">
        <v>172</v>
      </c>
      <c r="GY1" s="2" t="s">
        <v>173</v>
      </c>
      <c r="GZ1" s="2" t="s">
        <v>70</v>
      </c>
      <c r="HA1" s="2" t="s">
        <v>95</v>
      </c>
      <c r="HB1" s="2" t="s">
        <v>72</v>
      </c>
      <c r="HC1" s="2" t="s">
        <v>74</v>
      </c>
      <c r="HD1" s="2" t="s">
        <v>100</v>
      </c>
      <c r="HE1" s="2" t="s">
        <v>101</v>
      </c>
      <c r="HF1" s="2" t="s">
        <v>174</v>
      </c>
      <c r="HG1" s="2" t="s">
        <v>103</v>
      </c>
      <c r="HH1" s="2" t="s">
        <v>104</v>
      </c>
      <c r="HI1" s="2" t="s">
        <v>175</v>
      </c>
      <c r="HJ1" s="2" t="s">
        <v>106</v>
      </c>
      <c r="HK1" s="2" t="s">
        <v>176</v>
      </c>
      <c r="HL1" s="3" t="s">
        <v>177</v>
      </c>
      <c r="HM1" s="3" t="s">
        <v>178</v>
      </c>
      <c r="HN1" s="3" t="s">
        <v>179</v>
      </c>
      <c r="HO1" s="3" t="s">
        <v>180</v>
      </c>
      <c r="HP1" s="3" t="s">
        <v>181</v>
      </c>
      <c r="HQ1" s="3" t="s">
        <v>182</v>
      </c>
      <c r="HR1" s="3" t="s">
        <v>183</v>
      </c>
      <c r="HS1" s="3" t="s">
        <v>184</v>
      </c>
      <c r="HT1" s="3" t="s">
        <v>185</v>
      </c>
      <c r="HU1" s="3" t="s">
        <v>186</v>
      </c>
      <c r="HV1" s="3" t="s">
        <v>187</v>
      </c>
      <c r="HW1" s="3" t="s">
        <v>188</v>
      </c>
      <c r="HX1" s="3" t="s">
        <v>189</v>
      </c>
      <c r="HY1" s="3" t="s">
        <v>190</v>
      </c>
      <c r="HZ1" s="3" t="s">
        <v>191</v>
      </c>
      <c r="IA1" s="3" t="s">
        <v>192</v>
      </c>
      <c r="IB1" s="3" t="s">
        <v>193</v>
      </c>
      <c r="IC1" s="3" t="s">
        <v>194</v>
      </c>
      <c r="ID1" s="3" t="s">
        <v>195</v>
      </c>
      <c r="IE1" s="3" t="s">
        <v>196</v>
      </c>
      <c r="IF1" s="3" t="s">
        <v>197</v>
      </c>
      <c r="IG1" s="3" t="s">
        <v>198</v>
      </c>
      <c r="IH1" s="3" t="s">
        <v>199</v>
      </c>
      <c r="II1" s="3" t="s">
        <v>200</v>
      </c>
      <c r="IJ1" s="3" t="s">
        <v>201</v>
      </c>
      <c r="IK1" s="3" t="s">
        <v>202</v>
      </c>
      <c r="IL1" s="3" t="s">
        <v>203</v>
      </c>
      <c r="IM1" s="3" t="s">
        <v>191</v>
      </c>
      <c r="IN1" s="3" t="s">
        <v>193</v>
      </c>
      <c r="IO1" s="3" t="s">
        <v>204</v>
      </c>
      <c r="IP1" s="3" t="s">
        <v>205</v>
      </c>
      <c r="IQ1" s="3" t="s">
        <v>206</v>
      </c>
      <c r="IR1" s="3" t="s">
        <v>11</v>
      </c>
      <c r="IS1" s="3" t="s">
        <v>207</v>
      </c>
      <c r="IT1" s="8" t="s">
        <v>208</v>
      </c>
      <c r="IU1" s="8" t="s">
        <v>209</v>
      </c>
    </row>
    <row r="2" spans="1:255" s="70" customFormat="1" ht="17.25" customHeight="1" x14ac:dyDescent="0.25">
      <c r="A2" s="39" t="s">
        <v>219</v>
      </c>
      <c r="B2" s="40"/>
      <c r="C2" s="41">
        <v>56305</v>
      </c>
      <c r="D2" s="41">
        <v>57335</v>
      </c>
      <c r="E2" s="42">
        <v>10077957</v>
      </c>
      <c r="F2" s="42" t="s">
        <v>524</v>
      </c>
      <c r="G2" s="40"/>
      <c r="H2" s="40"/>
      <c r="I2" s="40" t="s">
        <v>530</v>
      </c>
      <c r="J2" s="40" t="s">
        <v>530</v>
      </c>
      <c r="K2" s="40" t="s">
        <v>530</v>
      </c>
      <c r="L2" s="40" t="s">
        <v>530</v>
      </c>
      <c r="M2" s="40"/>
      <c r="N2" s="43" t="s">
        <v>229</v>
      </c>
      <c r="O2" s="40" t="s">
        <v>230</v>
      </c>
      <c r="P2" s="42">
        <v>10077957</v>
      </c>
      <c r="Q2" s="39" t="s">
        <v>233</v>
      </c>
      <c r="R2" s="40"/>
      <c r="S2" s="40"/>
      <c r="T2" s="45">
        <v>45292</v>
      </c>
      <c r="U2" s="40"/>
      <c r="V2" s="40"/>
      <c r="W2" s="40"/>
      <c r="X2" s="39" t="s">
        <v>234</v>
      </c>
      <c r="Y2" s="39" t="s">
        <v>235</v>
      </c>
      <c r="Z2" s="46">
        <v>13819449</v>
      </c>
      <c r="AA2" s="47" t="s">
        <v>245</v>
      </c>
      <c r="AB2" s="47" t="s">
        <v>545</v>
      </c>
      <c r="AC2" s="48">
        <v>1073000</v>
      </c>
      <c r="AD2" s="39">
        <v>0</v>
      </c>
      <c r="AE2" s="48">
        <v>151000</v>
      </c>
      <c r="AF2" s="39">
        <v>0</v>
      </c>
      <c r="AG2" s="39">
        <v>0</v>
      </c>
      <c r="AH2" s="49">
        <f>+AC2</f>
        <v>1073000</v>
      </c>
      <c r="AI2" s="39" t="s">
        <v>253</v>
      </c>
      <c r="AJ2" s="39" t="s">
        <v>254</v>
      </c>
      <c r="AK2" s="50">
        <v>0.08</v>
      </c>
      <c r="AL2" s="39">
        <v>0</v>
      </c>
      <c r="AM2" s="49">
        <f>+AC2*AK2</f>
        <v>85840</v>
      </c>
      <c r="AN2" s="50">
        <v>0</v>
      </c>
      <c r="AO2" s="49">
        <f>+AE2*AN2</f>
        <v>0</v>
      </c>
      <c r="AP2" s="51">
        <v>2.57</v>
      </c>
      <c r="AQ2" s="49">
        <f>+(AH2*AP2)/100</f>
        <v>27576.1</v>
      </c>
      <c r="AR2" s="50">
        <v>0.08</v>
      </c>
      <c r="AS2" s="52">
        <f>+AC2*AR2</f>
        <v>85840</v>
      </c>
      <c r="AT2" s="39">
        <v>0</v>
      </c>
      <c r="AU2" s="39" t="s">
        <v>255</v>
      </c>
      <c r="AV2" s="39" t="s">
        <v>255</v>
      </c>
      <c r="AW2" s="39">
        <v>0</v>
      </c>
      <c r="AX2" s="39" t="s">
        <v>258</v>
      </c>
      <c r="AY2" s="53" t="s">
        <v>308</v>
      </c>
      <c r="AZ2" s="39" t="s">
        <v>309</v>
      </c>
      <c r="BA2" s="39">
        <v>25175</v>
      </c>
      <c r="BB2" s="39" t="s">
        <v>310</v>
      </c>
      <c r="BC2" s="39">
        <v>3</v>
      </c>
      <c r="BD2" s="39"/>
      <c r="BE2" s="39" t="s">
        <v>311</v>
      </c>
      <c r="BF2" s="53" t="s">
        <v>312</v>
      </c>
      <c r="BG2" s="53">
        <v>3203733998</v>
      </c>
      <c r="BH2" s="53">
        <v>3203733998</v>
      </c>
      <c r="BI2" s="39" t="s">
        <v>313</v>
      </c>
      <c r="BJ2" s="39" t="s">
        <v>309</v>
      </c>
      <c r="BK2" s="39" t="s">
        <v>350</v>
      </c>
      <c r="BL2" s="39" t="s">
        <v>351</v>
      </c>
      <c r="BM2" s="54">
        <v>45108</v>
      </c>
      <c r="BN2" s="54">
        <v>45473</v>
      </c>
      <c r="BO2" s="55">
        <v>45292</v>
      </c>
      <c r="BP2" s="55">
        <v>45292</v>
      </c>
      <c r="BQ2" s="39" t="s">
        <v>234</v>
      </c>
      <c r="BR2" s="39" t="s">
        <v>235</v>
      </c>
      <c r="BS2" s="39">
        <v>1005281242</v>
      </c>
      <c r="BT2" s="39" t="s">
        <v>366</v>
      </c>
      <c r="BU2" s="39">
        <v>11001</v>
      </c>
      <c r="BV2" s="44" t="s">
        <v>534</v>
      </c>
      <c r="BW2" s="39" t="s">
        <v>261</v>
      </c>
      <c r="BX2" s="56">
        <v>3204291183</v>
      </c>
      <c r="BY2" s="39"/>
      <c r="BZ2" s="39" t="s">
        <v>394</v>
      </c>
      <c r="CA2" s="39"/>
      <c r="CB2" s="39"/>
      <c r="CC2" s="44"/>
      <c r="CD2" s="44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 t="s">
        <v>234</v>
      </c>
      <c r="DH2" s="44">
        <v>41648688</v>
      </c>
      <c r="DI2" s="39" t="s">
        <v>234</v>
      </c>
      <c r="DJ2" s="44" t="s">
        <v>235</v>
      </c>
      <c r="DK2" s="44" t="s">
        <v>463</v>
      </c>
      <c r="DL2" s="50">
        <v>1</v>
      </c>
      <c r="DM2" s="57" t="s">
        <v>442</v>
      </c>
      <c r="DN2" s="39"/>
      <c r="DO2" s="58">
        <v>3145889042</v>
      </c>
      <c r="DP2" s="39">
        <v>3212738270</v>
      </c>
      <c r="DQ2" s="64" t="s">
        <v>427</v>
      </c>
      <c r="DR2" s="44" t="s">
        <v>350</v>
      </c>
      <c r="DS2" s="44" t="s">
        <v>428</v>
      </c>
      <c r="DT2" s="39">
        <v>47001</v>
      </c>
      <c r="DU2" s="44" t="s">
        <v>463</v>
      </c>
      <c r="DV2" s="44">
        <v>41648688</v>
      </c>
      <c r="DW2" s="44" t="s">
        <v>464</v>
      </c>
      <c r="DX2" s="44" t="s">
        <v>413</v>
      </c>
      <c r="DY2" s="39" t="s">
        <v>409</v>
      </c>
      <c r="DZ2" s="60">
        <v>60155582513</v>
      </c>
      <c r="EA2" s="39">
        <v>10</v>
      </c>
      <c r="EB2" s="44"/>
      <c r="EC2" s="39"/>
      <c r="ED2" s="39"/>
      <c r="EE2" s="39"/>
      <c r="EF2" s="39"/>
      <c r="EG2" s="44"/>
      <c r="EH2" s="39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61">
        <v>832001339</v>
      </c>
      <c r="GX2" s="62" t="s">
        <v>497</v>
      </c>
      <c r="GY2" s="44" t="s">
        <v>498</v>
      </c>
      <c r="GZ2" s="63" t="s">
        <v>499</v>
      </c>
      <c r="HA2" s="39"/>
      <c r="HB2" s="61">
        <v>3133492593</v>
      </c>
      <c r="HC2" s="64" t="s">
        <v>500</v>
      </c>
      <c r="HD2" s="44" t="s">
        <v>497</v>
      </c>
      <c r="HE2" s="61">
        <v>832001339</v>
      </c>
      <c r="HF2" s="58" t="s">
        <v>494</v>
      </c>
      <c r="HG2" s="44" t="s">
        <v>495</v>
      </c>
      <c r="HH2" s="58" t="s">
        <v>494</v>
      </c>
      <c r="HI2" s="67" t="s">
        <v>501</v>
      </c>
      <c r="HJ2" s="39">
        <v>10</v>
      </c>
      <c r="HK2" s="39" t="s">
        <v>473</v>
      </c>
      <c r="HL2" s="40" t="s">
        <v>253</v>
      </c>
      <c r="HM2" s="40" t="s">
        <v>266</v>
      </c>
      <c r="HN2" s="40" t="s">
        <v>530</v>
      </c>
      <c r="HO2" s="40" t="s">
        <v>530</v>
      </c>
      <c r="HP2" s="40" t="s">
        <v>530</v>
      </c>
      <c r="HQ2" s="40" t="s">
        <v>530</v>
      </c>
      <c r="HR2" s="40" t="s">
        <v>530</v>
      </c>
      <c r="HS2" s="40" t="s">
        <v>530</v>
      </c>
      <c r="HT2" s="40" t="s">
        <v>530</v>
      </c>
      <c r="HU2" s="40" t="s">
        <v>530</v>
      </c>
      <c r="HV2" s="40" t="s">
        <v>266</v>
      </c>
      <c r="HW2" s="40" t="s">
        <v>266</v>
      </c>
      <c r="HX2" s="40" t="s">
        <v>266</v>
      </c>
      <c r="HY2" s="40" t="s">
        <v>266</v>
      </c>
      <c r="HZ2" s="40" t="s">
        <v>530</v>
      </c>
      <c r="IA2" s="40" t="s">
        <v>530</v>
      </c>
      <c r="IB2" s="40" t="s">
        <v>266</v>
      </c>
      <c r="IC2" s="40" t="s">
        <v>530</v>
      </c>
      <c r="ID2" s="40" t="s">
        <v>255</v>
      </c>
      <c r="IE2" s="40" t="s">
        <v>255</v>
      </c>
      <c r="IF2" s="40" t="s">
        <v>530</v>
      </c>
      <c r="IG2" s="40" t="s">
        <v>266</v>
      </c>
      <c r="IH2" s="40" t="s">
        <v>266</v>
      </c>
      <c r="II2" s="40" t="s">
        <v>266</v>
      </c>
      <c r="IJ2" s="47" t="s">
        <v>529</v>
      </c>
      <c r="IK2" s="40"/>
      <c r="IL2" s="40"/>
      <c r="IM2" s="40"/>
      <c r="IN2" s="40"/>
      <c r="IO2" s="40"/>
      <c r="IP2" s="40"/>
      <c r="IQ2" s="40"/>
      <c r="IR2" s="39" t="s">
        <v>531</v>
      </c>
      <c r="IS2" s="40" t="s">
        <v>539</v>
      </c>
      <c r="IT2" s="40">
        <v>0</v>
      </c>
      <c r="IU2" s="40"/>
    </row>
    <row r="3" spans="1:255" s="70" customFormat="1" ht="17.25" customHeight="1" x14ac:dyDescent="0.25">
      <c r="A3" s="39" t="s">
        <v>215</v>
      </c>
      <c r="B3" s="40"/>
      <c r="C3" s="41">
        <v>56301</v>
      </c>
      <c r="D3" s="41">
        <v>57331</v>
      </c>
      <c r="E3" s="42">
        <v>10077943</v>
      </c>
      <c r="F3" s="42" t="s">
        <v>524</v>
      </c>
      <c r="G3" s="40"/>
      <c r="H3" s="40"/>
      <c r="I3" s="40" t="s">
        <v>530</v>
      </c>
      <c r="J3" s="40" t="s">
        <v>530</v>
      </c>
      <c r="K3" s="40" t="s">
        <v>530</v>
      </c>
      <c r="L3" s="40" t="s">
        <v>530</v>
      </c>
      <c r="M3" s="40"/>
      <c r="N3" s="43" t="s">
        <v>228</v>
      </c>
      <c r="O3" s="40" t="s">
        <v>230</v>
      </c>
      <c r="P3" s="42">
        <v>10077943</v>
      </c>
      <c r="Q3" s="44" t="s">
        <v>231</v>
      </c>
      <c r="R3" s="40"/>
      <c r="S3" s="40"/>
      <c r="T3" s="45">
        <v>45292</v>
      </c>
      <c r="U3" s="40"/>
      <c r="V3" s="40"/>
      <c r="W3" s="40"/>
      <c r="X3" s="39" t="s">
        <v>234</v>
      </c>
      <c r="Y3" s="39" t="s">
        <v>235</v>
      </c>
      <c r="Z3" s="66">
        <v>1233911411</v>
      </c>
      <c r="AA3" s="47" t="s">
        <v>241</v>
      </c>
      <c r="AB3" s="47" t="s">
        <v>530</v>
      </c>
      <c r="AC3" s="48">
        <v>1800000</v>
      </c>
      <c r="AD3" s="39">
        <v>0</v>
      </c>
      <c r="AE3" s="48">
        <v>300000</v>
      </c>
      <c r="AF3" s="39">
        <v>0</v>
      </c>
      <c r="AG3" s="39">
        <v>0</v>
      </c>
      <c r="AH3" s="49">
        <f>+AC3</f>
        <v>1800000</v>
      </c>
      <c r="AI3" s="39" t="s">
        <v>253</v>
      </c>
      <c r="AJ3" s="39" t="s">
        <v>254</v>
      </c>
      <c r="AK3" s="50">
        <v>0.08</v>
      </c>
      <c r="AL3" s="39">
        <v>0</v>
      </c>
      <c r="AM3" s="49">
        <f>+AC3*AK3</f>
        <v>144000</v>
      </c>
      <c r="AN3" s="50">
        <v>0</v>
      </c>
      <c r="AO3" s="49">
        <f>+AE3*AN3</f>
        <v>0</v>
      </c>
      <c r="AP3" s="51">
        <v>2.57</v>
      </c>
      <c r="AQ3" s="49">
        <f>+(AH3*AP3)/100</f>
        <v>46260</v>
      </c>
      <c r="AR3" s="50">
        <v>0.08</v>
      </c>
      <c r="AS3" s="52">
        <f>+AC3*AR3</f>
        <v>144000</v>
      </c>
      <c r="AT3" s="39">
        <v>0</v>
      </c>
      <c r="AU3" s="39" t="s">
        <v>255</v>
      </c>
      <c r="AV3" s="39" t="s">
        <v>255</v>
      </c>
      <c r="AW3" s="39">
        <v>0</v>
      </c>
      <c r="AX3" s="39" t="s">
        <v>258</v>
      </c>
      <c r="AY3" s="53" t="s">
        <v>286</v>
      </c>
      <c r="AZ3" s="39" t="s">
        <v>261</v>
      </c>
      <c r="BA3" s="39">
        <v>11001</v>
      </c>
      <c r="BB3" s="39" t="s">
        <v>287</v>
      </c>
      <c r="BC3" s="39">
        <v>3</v>
      </c>
      <c r="BD3" s="39" t="s">
        <v>288</v>
      </c>
      <c r="BE3" s="39" t="s">
        <v>289</v>
      </c>
      <c r="BF3" s="53" t="s">
        <v>290</v>
      </c>
      <c r="BG3" s="53">
        <v>3202419983</v>
      </c>
      <c r="BH3" s="53">
        <v>3142658180</v>
      </c>
      <c r="BI3" s="39" t="s">
        <v>291</v>
      </c>
      <c r="BJ3" s="39" t="s">
        <v>261</v>
      </c>
      <c r="BK3" s="39" t="s">
        <v>350</v>
      </c>
      <c r="BL3" s="39" t="s">
        <v>351</v>
      </c>
      <c r="BM3" s="54">
        <v>44866</v>
      </c>
      <c r="BN3" s="54">
        <v>45596</v>
      </c>
      <c r="BO3" s="55">
        <v>45292</v>
      </c>
      <c r="BP3" s="55">
        <v>45292</v>
      </c>
      <c r="BQ3" s="39" t="s">
        <v>234</v>
      </c>
      <c r="BR3" s="39" t="s">
        <v>235</v>
      </c>
      <c r="BS3" s="39">
        <v>1019092173</v>
      </c>
      <c r="BT3" s="39" t="s">
        <v>360</v>
      </c>
      <c r="BU3" s="39">
        <v>11001</v>
      </c>
      <c r="BV3" s="44" t="s">
        <v>291</v>
      </c>
      <c r="BW3" s="39" t="s">
        <v>261</v>
      </c>
      <c r="BX3" s="56">
        <v>3175741408</v>
      </c>
      <c r="BY3" s="39"/>
      <c r="BZ3" s="39" t="s">
        <v>390</v>
      </c>
      <c r="CA3" s="39"/>
      <c r="CB3" s="39"/>
      <c r="CC3" s="44"/>
      <c r="CD3" s="44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 t="s">
        <v>234</v>
      </c>
      <c r="DH3" s="44">
        <v>52101511</v>
      </c>
      <c r="DI3" s="39" t="s">
        <v>234</v>
      </c>
      <c r="DJ3" s="44" t="s">
        <v>235</v>
      </c>
      <c r="DK3" s="57" t="s">
        <v>429</v>
      </c>
      <c r="DL3" s="50">
        <v>1</v>
      </c>
      <c r="DM3" s="57" t="s">
        <v>430</v>
      </c>
      <c r="DN3" s="39"/>
      <c r="DO3" s="58">
        <v>3134237321</v>
      </c>
      <c r="DP3" s="39"/>
      <c r="DQ3" s="59" t="s">
        <v>431</v>
      </c>
      <c r="DR3" s="44" t="s">
        <v>350</v>
      </c>
      <c r="DS3" s="44" t="s">
        <v>428</v>
      </c>
      <c r="DT3" s="39">
        <v>47001</v>
      </c>
      <c r="DU3" s="44" t="s">
        <v>429</v>
      </c>
      <c r="DV3" s="44">
        <v>52101511</v>
      </c>
      <c r="DW3" s="44" t="s">
        <v>464</v>
      </c>
      <c r="DX3" s="44" t="s">
        <v>432</v>
      </c>
      <c r="DY3" s="39" t="s">
        <v>409</v>
      </c>
      <c r="DZ3" s="60">
        <v>550540600054451</v>
      </c>
      <c r="EA3" s="39">
        <v>10</v>
      </c>
      <c r="EB3" s="44"/>
      <c r="EC3" s="39"/>
      <c r="ED3" s="39"/>
      <c r="EE3" s="39"/>
      <c r="EF3" s="39"/>
      <c r="EG3" s="44"/>
      <c r="EH3" s="39"/>
      <c r="EI3" s="44"/>
      <c r="EJ3" s="44"/>
      <c r="EK3" s="44"/>
      <c r="EL3" s="44"/>
      <c r="EM3" s="44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61">
        <v>830021856</v>
      </c>
      <c r="GX3" s="62" t="s">
        <v>479</v>
      </c>
      <c r="GY3" s="44" t="s">
        <v>480</v>
      </c>
      <c r="GZ3" s="63" t="s">
        <v>481</v>
      </c>
      <c r="HA3" s="39"/>
      <c r="HB3" s="61">
        <v>3153139676</v>
      </c>
      <c r="HC3" s="64" t="s">
        <v>482</v>
      </c>
      <c r="HD3" s="44" t="s">
        <v>479</v>
      </c>
      <c r="HE3" s="61">
        <v>830021856</v>
      </c>
      <c r="HF3" s="61" t="s">
        <v>483</v>
      </c>
      <c r="HG3" s="44" t="s">
        <v>471</v>
      </c>
      <c r="HH3" s="61" t="s">
        <v>483</v>
      </c>
      <c r="HI3" s="44" t="s">
        <v>484</v>
      </c>
      <c r="HJ3" s="39">
        <v>10</v>
      </c>
      <c r="HK3" s="39" t="s">
        <v>473</v>
      </c>
      <c r="HL3" s="40" t="s">
        <v>253</v>
      </c>
      <c r="HM3" s="40" t="s">
        <v>266</v>
      </c>
      <c r="HN3" s="40" t="s">
        <v>530</v>
      </c>
      <c r="HO3" s="40" t="s">
        <v>530</v>
      </c>
      <c r="HP3" s="40" t="s">
        <v>530</v>
      </c>
      <c r="HQ3" s="40" t="s">
        <v>530</v>
      </c>
      <c r="HR3" s="40" t="s">
        <v>530</v>
      </c>
      <c r="HS3" s="40" t="s">
        <v>530</v>
      </c>
      <c r="HT3" s="40" t="s">
        <v>530</v>
      </c>
      <c r="HU3" s="40" t="s">
        <v>530</v>
      </c>
      <c r="HV3" s="40" t="s">
        <v>266</v>
      </c>
      <c r="HW3" s="40" t="s">
        <v>266</v>
      </c>
      <c r="HX3" s="40" t="s">
        <v>266</v>
      </c>
      <c r="HY3" s="40" t="s">
        <v>266</v>
      </c>
      <c r="HZ3" s="40" t="s">
        <v>530</v>
      </c>
      <c r="IA3" s="40" t="s">
        <v>530</v>
      </c>
      <c r="IB3" s="40" t="s">
        <v>266</v>
      </c>
      <c r="IC3" s="40" t="s">
        <v>530</v>
      </c>
      <c r="ID3" s="40" t="s">
        <v>255</v>
      </c>
      <c r="IE3" s="40" t="s">
        <v>255</v>
      </c>
      <c r="IF3" s="40" t="s">
        <v>530</v>
      </c>
      <c r="IG3" s="40" t="s">
        <v>266</v>
      </c>
      <c r="IH3" s="40" t="s">
        <v>266</v>
      </c>
      <c r="II3" s="40" t="s">
        <v>266</v>
      </c>
      <c r="IJ3" s="47" t="s">
        <v>526</v>
      </c>
      <c r="IK3" s="40"/>
      <c r="IL3" s="40"/>
      <c r="IM3" s="40"/>
      <c r="IN3" s="40"/>
      <c r="IO3" s="40"/>
      <c r="IP3" s="40"/>
      <c r="IQ3" s="40"/>
      <c r="IR3" s="39" t="s">
        <v>531</v>
      </c>
      <c r="IS3" s="40"/>
      <c r="IT3" s="40">
        <v>0</v>
      </c>
      <c r="IU3" s="40"/>
    </row>
    <row r="4" spans="1:255" s="70" customFormat="1" ht="17.25" customHeight="1" x14ac:dyDescent="0.25">
      <c r="A4" s="39" t="s">
        <v>217</v>
      </c>
      <c r="B4" s="40"/>
      <c r="C4" s="41">
        <v>56303</v>
      </c>
      <c r="D4" s="41">
        <v>57333</v>
      </c>
      <c r="E4" s="42">
        <v>10077948</v>
      </c>
      <c r="F4" s="42" t="s">
        <v>524</v>
      </c>
      <c r="G4" s="40"/>
      <c r="H4" s="40"/>
      <c r="I4" s="40" t="s">
        <v>530</v>
      </c>
      <c r="J4" s="40" t="s">
        <v>530</v>
      </c>
      <c r="K4" s="40" t="s">
        <v>530</v>
      </c>
      <c r="L4" s="40" t="s">
        <v>564</v>
      </c>
      <c r="M4" s="40"/>
      <c r="N4" s="43" t="s">
        <v>228</v>
      </c>
      <c r="O4" s="40" t="s">
        <v>230</v>
      </c>
      <c r="P4" s="42">
        <v>10077948</v>
      </c>
      <c r="Q4" s="44" t="s">
        <v>231</v>
      </c>
      <c r="R4" s="40"/>
      <c r="S4" s="40"/>
      <c r="T4" s="45">
        <v>45292</v>
      </c>
      <c r="U4" s="40"/>
      <c r="V4" s="40"/>
      <c r="W4" s="40"/>
      <c r="X4" s="39" t="s">
        <v>234</v>
      </c>
      <c r="Y4" s="39" t="s">
        <v>235</v>
      </c>
      <c r="Z4" s="46">
        <v>79144327</v>
      </c>
      <c r="AA4" s="47" t="s">
        <v>243</v>
      </c>
      <c r="AB4" s="47" t="s">
        <v>544</v>
      </c>
      <c r="AC4" s="48">
        <v>1850000</v>
      </c>
      <c r="AD4" s="39">
        <v>0</v>
      </c>
      <c r="AE4" s="48">
        <v>350000</v>
      </c>
      <c r="AF4" s="39">
        <v>0</v>
      </c>
      <c r="AG4" s="39">
        <v>0</v>
      </c>
      <c r="AH4" s="49">
        <f>+AC4</f>
        <v>1850000</v>
      </c>
      <c r="AI4" s="39" t="s">
        <v>253</v>
      </c>
      <c r="AJ4" s="39" t="s">
        <v>254</v>
      </c>
      <c r="AK4" s="50">
        <v>0.08</v>
      </c>
      <c r="AL4" s="39">
        <v>0</v>
      </c>
      <c r="AM4" s="49">
        <f>+AC4*AK4</f>
        <v>148000</v>
      </c>
      <c r="AN4" s="50">
        <v>0</v>
      </c>
      <c r="AO4" s="49">
        <f>+AE4*AN4</f>
        <v>0</v>
      </c>
      <c r="AP4" s="51">
        <v>2.57</v>
      </c>
      <c r="AQ4" s="49">
        <f>+(AH4*AP4)/100</f>
        <v>47545</v>
      </c>
      <c r="AR4" s="50">
        <v>0.08</v>
      </c>
      <c r="AS4" s="52">
        <f>+AC4*AR4</f>
        <v>148000</v>
      </c>
      <c r="AT4" s="39">
        <v>0</v>
      </c>
      <c r="AU4" s="39" t="s">
        <v>255</v>
      </c>
      <c r="AV4" s="39" t="s">
        <v>255</v>
      </c>
      <c r="AW4" s="39">
        <v>0</v>
      </c>
      <c r="AX4" s="39" t="s">
        <v>258</v>
      </c>
      <c r="AY4" s="53" t="s">
        <v>298</v>
      </c>
      <c r="AZ4" s="39" t="s">
        <v>261</v>
      </c>
      <c r="BA4" s="39">
        <v>11001</v>
      </c>
      <c r="BB4" s="39" t="s">
        <v>299</v>
      </c>
      <c r="BC4" s="39">
        <v>4</v>
      </c>
      <c r="BD4" s="39" t="s">
        <v>300</v>
      </c>
      <c r="BE4" s="39" t="s">
        <v>301</v>
      </c>
      <c r="BF4" s="53" t="s">
        <v>348</v>
      </c>
      <c r="BG4" s="53">
        <v>3185211326</v>
      </c>
      <c r="BH4" s="53">
        <v>3138700021</v>
      </c>
      <c r="BI4" s="39" t="s">
        <v>302</v>
      </c>
      <c r="BJ4" s="39" t="s">
        <v>261</v>
      </c>
      <c r="BK4" s="39" t="s">
        <v>350</v>
      </c>
      <c r="BL4" s="39" t="s">
        <v>351</v>
      </c>
      <c r="BM4" s="54">
        <v>44958</v>
      </c>
      <c r="BN4" s="54">
        <v>45322</v>
      </c>
      <c r="BO4" s="55">
        <v>45292</v>
      </c>
      <c r="BP4" s="55">
        <v>45292</v>
      </c>
      <c r="BQ4" s="39" t="s">
        <v>234</v>
      </c>
      <c r="BR4" s="39" t="s">
        <v>235</v>
      </c>
      <c r="BS4" s="39">
        <v>60360311</v>
      </c>
      <c r="BT4" s="39" t="s">
        <v>363</v>
      </c>
      <c r="BU4" s="39">
        <v>11001</v>
      </c>
      <c r="BV4" s="44" t="s">
        <v>302</v>
      </c>
      <c r="BW4" s="39" t="s">
        <v>261</v>
      </c>
      <c r="BX4" s="56">
        <v>3185211326</v>
      </c>
      <c r="BY4" s="39"/>
      <c r="BZ4" s="39" t="s">
        <v>392</v>
      </c>
      <c r="CA4" s="39"/>
      <c r="CB4" s="39"/>
      <c r="CC4" s="44"/>
      <c r="CD4" s="44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 t="s">
        <v>234</v>
      </c>
      <c r="DH4" s="44">
        <v>1000180055</v>
      </c>
      <c r="DI4" s="39" t="s">
        <v>234</v>
      </c>
      <c r="DJ4" s="44" t="s">
        <v>235</v>
      </c>
      <c r="DK4" s="57" t="s">
        <v>438</v>
      </c>
      <c r="DL4" s="50">
        <v>0.5</v>
      </c>
      <c r="DM4" s="57" t="s">
        <v>439</v>
      </c>
      <c r="DN4" s="39"/>
      <c r="DO4" s="58">
        <v>3152081953</v>
      </c>
      <c r="DP4" s="39"/>
      <c r="DQ4" s="59" t="s">
        <v>440</v>
      </c>
      <c r="DR4" s="44" t="s">
        <v>350</v>
      </c>
      <c r="DS4" s="44" t="s">
        <v>261</v>
      </c>
      <c r="DT4" s="39">
        <v>11001</v>
      </c>
      <c r="DU4" s="44" t="s">
        <v>438</v>
      </c>
      <c r="DV4" s="44">
        <v>1000180055</v>
      </c>
      <c r="DW4" s="44" t="s">
        <v>464</v>
      </c>
      <c r="DX4" s="44" t="s">
        <v>432</v>
      </c>
      <c r="DY4" s="39" t="s">
        <v>409</v>
      </c>
      <c r="DZ4" s="60">
        <v>550488418377377</v>
      </c>
      <c r="EA4" s="39">
        <v>10</v>
      </c>
      <c r="EB4" s="44" t="s">
        <v>441</v>
      </c>
      <c r="EC4" s="39" t="s">
        <v>234</v>
      </c>
      <c r="ED4" s="39" t="s">
        <v>235</v>
      </c>
      <c r="EE4" s="39">
        <v>1019147868</v>
      </c>
      <c r="EF4" s="50">
        <v>0.5</v>
      </c>
      <c r="EG4" s="44" t="s">
        <v>439</v>
      </c>
      <c r="EH4" s="58">
        <v>3152081953</v>
      </c>
      <c r="EI4" s="59" t="s">
        <v>440</v>
      </c>
      <c r="EJ4" s="44" t="s">
        <v>350</v>
      </c>
      <c r="EK4" s="44" t="s">
        <v>261</v>
      </c>
      <c r="EL4" s="44">
        <v>11001</v>
      </c>
      <c r="EM4" s="44" t="s">
        <v>438</v>
      </c>
      <c r="EN4" s="44">
        <v>1000180055</v>
      </c>
      <c r="EO4" s="44" t="s">
        <v>464</v>
      </c>
      <c r="EP4" s="44" t="s">
        <v>432</v>
      </c>
      <c r="EQ4" s="39" t="s">
        <v>409</v>
      </c>
      <c r="ER4" s="60">
        <v>550488418377377</v>
      </c>
      <c r="ES4" s="39">
        <v>10</v>
      </c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61">
        <v>830017831</v>
      </c>
      <c r="GX4" s="62" t="s">
        <v>490</v>
      </c>
      <c r="GY4" s="44" t="s">
        <v>491</v>
      </c>
      <c r="GZ4" s="63" t="s">
        <v>492</v>
      </c>
      <c r="HA4" s="39"/>
      <c r="HB4" s="61">
        <v>6014691188</v>
      </c>
      <c r="HC4" s="64" t="s">
        <v>493</v>
      </c>
      <c r="HD4" s="44" t="s">
        <v>490</v>
      </c>
      <c r="HE4" s="61">
        <v>830017831</v>
      </c>
      <c r="HF4" s="58" t="s">
        <v>494</v>
      </c>
      <c r="HG4" s="44" t="s">
        <v>495</v>
      </c>
      <c r="HH4" s="58" t="s">
        <v>494</v>
      </c>
      <c r="HI4" s="44" t="s">
        <v>496</v>
      </c>
      <c r="HJ4" s="39">
        <v>10</v>
      </c>
      <c r="HK4" s="39" t="s">
        <v>473</v>
      </c>
      <c r="HL4" s="40" t="s">
        <v>253</v>
      </c>
      <c r="HM4" s="40" t="s">
        <v>266</v>
      </c>
      <c r="HN4" s="40" t="s">
        <v>530</v>
      </c>
      <c r="HO4" s="40" t="s">
        <v>530</v>
      </c>
      <c r="HP4" s="40" t="s">
        <v>530</v>
      </c>
      <c r="HQ4" s="40" t="s">
        <v>530</v>
      </c>
      <c r="HR4" s="40" t="s">
        <v>530</v>
      </c>
      <c r="HS4" s="40" t="s">
        <v>530</v>
      </c>
      <c r="HT4" s="40" t="s">
        <v>530</v>
      </c>
      <c r="HU4" s="40" t="s">
        <v>530</v>
      </c>
      <c r="HV4" s="40" t="s">
        <v>266</v>
      </c>
      <c r="HW4" s="40" t="s">
        <v>266</v>
      </c>
      <c r="HX4" s="40" t="s">
        <v>266</v>
      </c>
      <c r="HY4" s="40" t="s">
        <v>266</v>
      </c>
      <c r="HZ4" s="40" t="s">
        <v>530</v>
      </c>
      <c r="IA4" s="40" t="s">
        <v>530</v>
      </c>
      <c r="IB4" s="40" t="s">
        <v>266</v>
      </c>
      <c r="IC4" s="40" t="s">
        <v>530</v>
      </c>
      <c r="ID4" s="40" t="s">
        <v>255</v>
      </c>
      <c r="IE4" s="40" t="s">
        <v>255</v>
      </c>
      <c r="IF4" s="40" t="s">
        <v>530</v>
      </c>
      <c r="IG4" s="40" t="s">
        <v>266</v>
      </c>
      <c r="IH4" s="40" t="s">
        <v>266</v>
      </c>
      <c r="II4" s="40" t="s">
        <v>266</v>
      </c>
      <c r="IJ4" s="47" t="s">
        <v>526</v>
      </c>
      <c r="IK4" s="40"/>
      <c r="IL4" s="40"/>
      <c r="IM4" s="40"/>
      <c r="IN4" s="40"/>
      <c r="IO4" s="40"/>
      <c r="IP4" s="40"/>
      <c r="IQ4" s="40"/>
      <c r="IR4" s="39" t="s">
        <v>531</v>
      </c>
      <c r="IS4" s="40"/>
      <c r="IT4" s="40">
        <v>0</v>
      </c>
      <c r="IU4" s="40"/>
    </row>
    <row r="5" spans="1:255" s="70" customFormat="1" ht="17.25" customHeight="1" x14ac:dyDescent="0.25">
      <c r="A5" s="39" t="s">
        <v>211</v>
      </c>
      <c r="B5" s="40"/>
      <c r="C5" s="41">
        <v>56297</v>
      </c>
      <c r="D5" s="41">
        <v>57327</v>
      </c>
      <c r="E5" s="42">
        <v>10077945</v>
      </c>
      <c r="F5" s="42" t="s">
        <v>524</v>
      </c>
      <c r="G5" s="40"/>
      <c r="H5" s="40"/>
      <c r="I5" s="40" t="s">
        <v>530</v>
      </c>
      <c r="J5" s="40" t="s">
        <v>530</v>
      </c>
      <c r="K5" s="40" t="s">
        <v>530</v>
      </c>
      <c r="L5" s="40" t="s">
        <v>530</v>
      </c>
      <c r="M5" s="40"/>
      <c r="N5" s="43" t="s">
        <v>227</v>
      </c>
      <c r="O5" s="40" t="s">
        <v>230</v>
      </c>
      <c r="P5" s="42">
        <v>10077945</v>
      </c>
      <c r="Q5" s="44" t="s">
        <v>231</v>
      </c>
      <c r="R5" s="40"/>
      <c r="S5" s="40"/>
      <c r="T5" s="45">
        <v>45292</v>
      </c>
      <c r="U5" s="40"/>
      <c r="V5" s="40"/>
      <c r="W5" s="40"/>
      <c r="X5" s="39" t="s">
        <v>234</v>
      </c>
      <c r="Y5" s="39" t="s">
        <v>235</v>
      </c>
      <c r="Z5" s="66">
        <v>79962062</v>
      </c>
      <c r="AA5" s="47" t="s">
        <v>237</v>
      </c>
      <c r="AB5" s="47" t="s">
        <v>530</v>
      </c>
      <c r="AC5" s="48">
        <v>1270000</v>
      </c>
      <c r="AD5" s="39">
        <v>0</v>
      </c>
      <c r="AE5" s="48">
        <v>219000</v>
      </c>
      <c r="AF5" s="39">
        <v>0</v>
      </c>
      <c r="AG5" s="39">
        <v>0</v>
      </c>
      <c r="AH5" s="49">
        <f>+AC5</f>
        <v>1270000</v>
      </c>
      <c r="AI5" s="39" t="s">
        <v>253</v>
      </c>
      <c r="AJ5" s="39" t="s">
        <v>254</v>
      </c>
      <c r="AK5" s="50">
        <v>0.08</v>
      </c>
      <c r="AL5" s="39">
        <v>0</v>
      </c>
      <c r="AM5" s="49">
        <f>+AC5*AK5</f>
        <v>101600</v>
      </c>
      <c r="AN5" s="50">
        <v>0</v>
      </c>
      <c r="AO5" s="49">
        <f>+AE5*AN5</f>
        <v>0</v>
      </c>
      <c r="AP5" s="51">
        <v>2.57</v>
      </c>
      <c r="AQ5" s="49">
        <f>+(AH5*AP5)/100</f>
        <v>32639</v>
      </c>
      <c r="AR5" s="50">
        <v>0.08</v>
      </c>
      <c r="AS5" s="52">
        <f>+AC5*AR5</f>
        <v>101600</v>
      </c>
      <c r="AT5" s="39">
        <v>0</v>
      </c>
      <c r="AU5" s="39" t="s">
        <v>255</v>
      </c>
      <c r="AV5" s="39" t="s">
        <v>255</v>
      </c>
      <c r="AW5" s="39">
        <v>0</v>
      </c>
      <c r="AX5" s="39" t="s">
        <v>258</v>
      </c>
      <c r="AY5" s="53" t="s">
        <v>267</v>
      </c>
      <c r="AZ5" s="39" t="s">
        <v>261</v>
      </c>
      <c r="BA5" s="39">
        <v>11001</v>
      </c>
      <c r="BB5" s="39" t="s">
        <v>268</v>
      </c>
      <c r="BC5" s="39">
        <v>3</v>
      </c>
      <c r="BD5" s="39" t="s">
        <v>269</v>
      </c>
      <c r="BE5" s="39" t="s">
        <v>270</v>
      </c>
      <c r="BF5" s="53" t="s">
        <v>346</v>
      </c>
      <c r="BG5" s="53">
        <v>3024526548</v>
      </c>
      <c r="BH5" s="53">
        <v>3024526548</v>
      </c>
      <c r="BI5" s="39" t="s">
        <v>271</v>
      </c>
      <c r="BJ5" s="39" t="s">
        <v>261</v>
      </c>
      <c r="BK5" s="39" t="s">
        <v>350</v>
      </c>
      <c r="BL5" s="39" t="s">
        <v>351</v>
      </c>
      <c r="BM5" s="54">
        <v>40148</v>
      </c>
      <c r="BN5" s="54">
        <v>45626</v>
      </c>
      <c r="BO5" s="55">
        <v>45292</v>
      </c>
      <c r="BP5" s="55">
        <v>45292</v>
      </c>
      <c r="BQ5" s="39" t="s">
        <v>234</v>
      </c>
      <c r="BR5" s="39" t="s">
        <v>235</v>
      </c>
      <c r="BS5" s="39">
        <v>79044310</v>
      </c>
      <c r="BT5" s="39" t="s">
        <v>354</v>
      </c>
      <c r="BU5" s="39">
        <v>11001</v>
      </c>
      <c r="BV5" s="44" t="s">
        <v>536</v>
      </c>
      <c r="BW5" s="39" t="s">
        <v>261</v>
      </c>
      <c r="BX5" s="56" t="s">
        <v>383</v>
      </c>
      <c r="BY5" s="39"/>
      <c r="BZ5" s="39" t="s">
        <v>384</v>
      </c>
      <c r="CA5" s="39"/>
      <c r="CB5" s="39"/>
      <c r="CC5" s="44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 t="s">
        <v>234</v>
      </c>
      <c r="DH5" s="44">
        <v>41581303</v>
      </c>
      <c r="DI5" s="39" t="s">
        <v>234</v>
      </c>
      <c r="DJ5" s="44" t="s">
        <v>235</v>
      </c>
      <c r="DK5" s="57" t="s">
        <v>458</v>
      </c>
      <c r="DL5" s="50">
        <v>0.5</v>
      </c>
      <c r="DM5" s="57" t="s">
        <v>410</v>
      </c>
      <c r="DN5" s="39"/>
      <c r="DO5" s="58">
        <v>3156020570</v>
      </c>
      <c r="DP5" s="39">
        <v>3158873246</v>
      </c>
      <c r="DQ5" s="59" t="s">
        <v>411</v>
      </c>
      <c r="DR5" s="44" t="s">
        <v>350</v>
      </c>
      <c r="DS5" s="44" t="s">
        <v>412</v>
      </c>
      <c r="DT5" s="39">
        <v>15104</v>
      </c>
      <c r="DU5" s="44" t="s">
        <v>462</v>
      </c>
      <c r="DV5" s="44">
        <v>19056678</v>
      </c>
      <c r="DW5" s="44" t="s">
        <v>464</v>
      </c>
      <c r="DX5" s="44" t="s">
        <v>413</v>
      </c>
      <c r="DY5" s="39" t="s">
        <v>409</v>
      </c>
      <c r="DZ5" s="60">
        <v>20205694995</v>
      </c>
      <c r="EA5" s="39">
        <v>10</v>
      </c>
      <c r="EB5" s="44" t="s">
        <v>414</v>
      </c>
      <c r="EC5" s="39" t="s">
        <v>234</v>
      </c>
      <c r="ED5" s="39" t="s">
        <v>235</v>
      </c>
      <c r="EE5" s="39">
        <v>41724907</v>
      </c>
      <c r="EF5" s="50">
        <v>0.5</v>
      </c>
      <c r="EG5" s="44" t="s">
        <v>415</v>
      </c>
      <c r="EH5" s="39">
        <v>3203007783</v>
      </c>
      <c r="EI5" s="44" t="s">
        <v>416</v>
      </c>
      <c r="EJ5" s="44" t="s">
        <v>350</v>
      </c>
      <c r="EK5" s="44" t="s">
        <v>417</v>
      </c>
      <c r="EL5" s="39">
        <v>68276</v>
      </c>
      <c r="EM5" s="44" t="s">
        <v>418</v>
      </c>
      <c r="EN5" s="39">
        <v>41724907</v>
      </c>
      <c r="EO5" s="44" t="s">
        <v>464</v>
      </c>
      <c r="EP5" s="44" t="s">
        <v>413</v>
      </c>
      <c r="EQ5" s="39" t="s">
        <v>409</v>
      </c>
      <c r="ER5" s="58">
        <v>60234374834</v>
      </c>
      <c r="ES5" s="44">
        <v>10</v>
      </c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61">
        <v>830109644</v>
      </c>
      <c r="GX5" s="62" t="s">
        <v>465</v>
      </c>
      <c r="GY5" s="44" t="s">
        <v>466</v>
      </c>
      <c r="GZ5" s="63" t="s">
        <v>467</v>
      </c>
      <c r="HA5" s="39">
        <v>6015695189</v>
      </c>
      <c r="HB5" s="58">
        <v>3118324593</v>
      </c>
      <c r="HC5" s="64" t="s">
        <v>468</v>
      </c>
      <c r="HD5" s="44" t="s">
        <v>469</v>
      </c>
      <c r="HE5" s="61">
        <v>830109644</v>
      </c>
      <c r="HF5" s="61" t="s">
        <v>470</v>
      </c>
      <c r="HG5" s="44" t="s">
        <v>471</v>
      </c>
      <c r="HH5" s="61" t="s">
        <v>470</v>
      </c>
      <c r="HI5" s="44" t="s">
        <v>472</v>
      </c>
      <c r="HJ5" s="39">
        <v>10</v>
      </c>
      <c r="HK5" s="39" t="s">
        <v>473</v>
      </c>
      <c r="HL5" s="40" t="s">
        <v>253</v>
      </c>
      <c r="HM5" s="40" t="s">
        <v>266</v>
      </c>
      <c r="HN5" s="40" t="s">
        <v>530</v>
      </c>
      <c r="HO5" s="40" t="s">
        <v>530</v>
      </c>
      <c r="HP5" s="40" t="s">
        <v>530</v>
      </c>
      <c r="HQ5" s="40" t="s">
        <v>530</v>
      </c>
      <c r="HR5" s="40" t="s">
        <v>530</v>
      </c>
      <c r="HS5" s="40" t="s">
        <v>530</v>
      </c>
      <c r="HT5" s="40" t="s">
        <v>530</v>
      </c>
      <c r="HU5" s="40" t="s">
        <v>530</v>
      </c>
      <c r="HV5" s="40" t="s">
        <v>266</v>
      </c>
      <c r="HW5" s="40" t="s">
        <v>266</v>
      </c>
      <c r="HX5" s="40" t="s">
        <v>266</v>
      </c>
      <c r="HY5" s="40" t="s">
        <v>266</v>
      </c>
      <c r="HZ5" s="40" t="s">
        <v>530</v>
      </c>
      <c r="IA5" s="40" t="s">
        <v>530</v>
      </c>
      <c r="IB5" s="40" t="s">
        <v>266</v>
      </c>
      <c r="IC5" s="40" t="s">
        <v>530</v>
      </c>
      <c r="ID5" s="40" t="s">
        <v>255</v>
      </c>
      <c r="IE5" s="40" t="s">
        <v>255</v>
      </c>
      <c r="IF5" s="40" t="s">
        <v>530</v>
      </c>
      <c r="IG5" s="40" t="s">
        <v>266</v>
      </c>
      <c r="IH5" s="40" t="s">
        <v>266</v>
      </c>
      <c r="II5" s="40" t="s">
        <v>266</v>
      </c>
      <c r="IJ5" s="47"/>
      <c r="IK5" s="40"/>
      <c r="IL5" s="40"/>
      <c r="IM5" s="40"/>
      <c r="IN5" s="40"/>
      <c r="IO5" s="40"/>
      <c r="IP5" s="40"/>
      <c r="IQ5" s="40"/>
      <c r="IR5" s="39" t="s">
        <v>531</v>
      </c>
      <c r="IS5" s="40" t="s">
        <v>538</v>
      </c>
      <c r="IT5" s="40">
        <v>0</v>
      </c>
      <c r="IU5" s="40"/>
    </row>
    <row r="6" spans="1:255" s="70" customFormat="1" ht="17.25" customHeight="1" x14ac:dyDescent="0.25">
      <c r="A6" s="39" t="s">
        <v>214</v>
      </c>
      <c r="B6" s="40"/>
      <c r="C6" s="41">
        <v>56300</v>
      </c>
      <c r="D6" s="41">
        <v>57330</v>
      </c>
      <c r="E6" s="42">
        <v>10077952</v>
      </c>
      <c r="F6" s="42" t="s">
        <v>524</v>
      </c>
      <c r="G6" s="40"/>
      <c r="H6" s="40"/>
      <c r="I6" s="40" t="s">
        <v>530</v>
      </c>
      <c r="J6" s="40" t="s">
        <v>530</v>
      </c>
      <c r="K6" s="40" t="s">
        <v>530</v>
      </c>
      <c r="L6" s="40" t="s">
        <v>530</v>
      </c>
      <c r="M6" s="40"/>
      <c r="N6" s="43" t="s">
        <v>229</v>
      </c>
      <c r="O6" s="40" t="s">
        <v>230</v>
      </c>
      <c r="P6" s="42">
        <v>10077952</v>
      </c>
      <c r="Q6" s="44" t="s">
        <v>231</v>
      </c>
      <c r="R6" s="40"/>
      <c r="S6" s="40"/>
      <c r="T6" s="45">
        <v>45292</v>
      </c>
      <c r="U6" s="40"/>
      <c r="V6" s="40"/>
      <c r="W6" s="40"/>
      <c r="X6" s="39" t="s">
        <v>234</v>
      </c>
      <c r="Y6" s="39" t="s">
        <v>235</v>
      </c>
      <c r="Z6" s="46">
        <v>79150113</v>
      </c>
      <c r="AA6" s="47" t="s">
        <v>240</v>
      </c>
      <c r="AB6" s="47" t="s">
        <v>530</v>
      </c>
      <c r="AC6" s="48">
        <v>2800000</v>
      </c>
      <c r="AD6" s="39">
        <v>0</v>
      </c>
      <c r="AE6" s="48">
        <v>443000</v>
      </c>
      <c r="AF6" s="39">
        <v>0</v>
      </c>
      <c r="AG6" s="39">
        <v>0</v>
      </c>
      <c r="AH6" s="49">
        <f>+AC6</f>
        <v>2800000</v>
      </c>
      <c r="AI6" s="39" t="s">
        <v>253</v>
      </c>
      <c r="AJ6" s="39" t="s">
        <v>254</v>
      </c>
      <c r="AK6" s="50">
        <v>0.08</v>
      </c>
      <c r="AL6" s="39">
        <v>0</v>
      </c>
      <c r="AM6" s="49">
        <f>+AC6*AK6</f>
        <v>224000</v>
      </c>
      <c r="AN6" s="50">
        <v>0</v>
      </c>
      <c r="AO6" s="49">
        <f>+AE6*AN6</f>
        <v>0</v>
      </c>
      <c r="AP6" s="51">
        <v>2.57</v>
      </c>
      <c r="AQ6" s="49">
        <f>+(AH6*AP6)/100</f>
        <v>71960</v>
      </c>
      <c r="AR6" s="50">
        <v>0.08</v>
      </c>
      <c r="AS6" s="52">
        <f>+AC6*AR6</f>
        <v>224000</v>
      </c>
      <c r="AT6" s="39">
        <v>7300</v>
      </c>
      <c r="AU6" s="39" t="s">
        <v>255</v>
      </c>
      <c r="AV6" s="39" t="s">
        <v>255</v>
      </c>
      <c r="AW6" s="39">
        <v>0</v>
      </c>
      <c r="AX6" s="39" t="s">
        <v>258</v>
      </c>
      <c r="AY6" s="53" t="s">
        <v>280</v>
      </c>
      <c r="AZ6" s="39" t="s">
        <v>261</v>
      </c>
      <c r="BA6" s="39">
        <v>11001</v>
      </c>
      <c r="BB6" s="39" t="s">
        <v>281</v>
      </c>
      <c r="BC6" s="39">
        <v>5</v>
      </c>
      <c r="BD6" s="39" t="s">
        <v>282</v>
      </c>
      <c r="BE6" s="39" t="s">
        <v>283</v>
      </c>
      <c r="BF6" s="53" t="s">
        <v>284</v>
      </c>
      <c r="BG6" s="53">
        <v>3125404189</v>
      </c>
      <c r="BH6" s="53">
        <v>3125404189</v>
      </c>
      <c r="BI6" s="39" t="s">
        <v>285</v>
      </c>
      <c r="BJ6" s="39" t="s">
        <v>261</v>
      </c>
      <c r="BK6" s="39" t="s">
        <v>350</v>
      </c>
      <c r="BL6" s="39" t="s">
        <v>351</v>
      </c>
      <c r="BM6" s="54">
        <v>45078</v>
      </c>
      <c r="BN6" s="54">
        <v>45443</v>
      </c>
      <c r="BO6" s="55">
        <v>45292</v>
      </c>
      <c r="BP6" s="55">
        <v>45292</v>
      </c>
      <c r="BQ6" s="39" t="s">
        <v>234</v>
      </c>
      <c r="BR6" s="39" t="s">
        <v>235</v>
      </c>
      <c r="BS6" s="39">
        <v>52424953</v>
      </c>
      <c r="BT6" s="39" t="s">
        <v>359</v>
      </c>
      <c r="BU6" s="39">
        <v>11001</v>
      </c>
      <c r="BV6" s="44" t="s">
        <v>285</v>
      </c>
      <c r="BW6" s="39" t="s">
        <v>261</v>
      </c>
      <c r="BX6" s="56">
        <v>3107783906</v>
      </c>
      <c r="BY6" s="39"/>
      <c r="BZ6" s="39" t="s">
        <v>389</v>
      </c>
      <c r="CA6" s="39"/>
      <c r="CB6" s="39"/>
      <c r="CC6" s="44"/>
      <c r="CD6" s="44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 t="s">
        <v>234</v>
      </c>
      <c r="DH6" s="44">
        <v>41648688</v>
      </c>
      <c r="DI6" s="39" t="s">
        <v>234</v>
      </c>
      <c r="DJ6" s="44" t="s">
        <v>235</v>
      </c>
      <c r="DK6" s="57" t="s">
        <v>425</v>
      </c>
      <c r="DL6" s="50">
        <v>1</v>
      </c>
      <c r="DM6" s="57" t="s">
        <v>426</v>
      </c>
      <c r="DN6" s="39"/>
      <c r="DO6" s="58">
        <v>3212738270</v>
      </c>
      <c r="DP6" s="39"/>
      <c r="DQ6" s="59" t="s">
        <v>427</v>
      </c>
      <c r="DR6" s="44" t="s">
        <v>350</v>
      </c>
      <c r="DS6" s="44" t="s">
        <v>428</v>
      </c>
      <c r="DT6" s="39">
        <v>47001</v>
      </c>
      <c r="DU6" s="44" t="s">
        <v>425</v>
      </c>
      <c r="DV6" s="44">
        <v>41648688</v>
      </c>
      <c r="DW6" s="44" t="s">
        <v>464</v>
      </c>
      <c r="DX6" s="44" t="s">
        <v>413</v>
      </c>
      <c r="DY6" s="39" t="s">
        <v>409</v>
      </c>
      <c r="DZ6" s="60">
        <v>60155582513</v>
      </c>
      <c r="EA6" s="39">
        <v>10</v>
      </c>
      <c r="EB6" s="44"/>
      <c r="EC6" s="39"/>
      <c r="ED6" s="39"/>
      <c r="EE6" s="39"/>
      <c r="EF6" s="39"/>
      <c r="EG6" s="44"/>
      <c r="EH6" s="39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61">
        <v>900087470</v>
      </c>
      <c r="GX6" s="62" t="s">
        <v>474</v>
      </c>
      <c r="GY6" s="44" t="s">
        <v>475</v>
      </c>
      <c r="GZ6" s="63" t="s">
        <v>476</v>
      </c>
      <c r="HA6" s="39"/>
      <c r="HB6" s="61">
        <v>6016476798</v>
      </c>
      <c r="HC6" s="64" t="s">
        <v>477</v>
      </c>
      <c r="HD6" s="44" t="s">
        <v>474</v>
      </c>
      <c r="HE6" s="61">
        <v>900087470</v>
      </c>
      <c r="HF6" s="61" t="s">
        <v>470</v>
      </c>
      <c r="HG6" s="44" t="s">
        <v>471</v>
      </c>
      <c r="HH6" s="61" t="s">
        <v>470</v>
      </c>
      <c r="HI6" s="44" t="s">
        <v>478</v>
      </c>
      <c r="HJ6" s="39">
        <v>10</v>
      </c>
      <c r="HK6" s="39" t="s">
        <v>473</v>
      </c>
      <c r="HL6" s="40" t="s">
        <v>253</v>
      </c>
      <c r="HM6" s="40" t="s">
        <v>266</v>
      </c>
      <c r="HN6" s="40" t="s">
        <v>530</v>
      </c>
      <c r="HO6" s="40" t="s">
        <v>530</v>
      </c>
      <c r="HP6" s="40" t="s">
        <v>530</v>
      </c>
      <c r="HQ6" s="40" t="s">
        <v>530</v>
      </c>
      <c r="HR6" s="40" t="s">
        <v>530</v>
      </c>
      <c r="HS6" s="40" t="s">
        <v>530</v>
      </c>
      <c r="HT6" s="40" t="s">
        <v>530</v>
      </c>
      <c r="HU6" s="40" t="s">
        <v>530</v>
      </c>
      <c r="HV6" s="40" t="s">
        <v>266</v>
      </c>
      <c r="HW6" s="40" t="s">
        <v>266</v>
      </c>
      <c r="HX6" s="40" t="s">
        <v>266</v>
      </c>
      <c r="HY6" s="40" t="s">
        <v>266</v>
      </c>
      <c r="HZ6" s="40" t="s">
        <v>530</v>
      </c>
      <c r="IA6" s="40" t="s">
        <v>530</v>
      </c>
      <c r="IB6" s="40" t="s">
        <v>266</v>
      </c>
      <c r="IC6" s="40" t="s">
        <v>530</v>
      </c>
      <c r="ID6" s="40" t="s">
        <v>255</v>
      </c>
      <c r="IE6" s="40" t="s">
        <v>255</v>
      </c>
      <c r="IF6" s="40" t="s">
        <v>530</v>
      </c>
      <c r="IG6" s="40" t="s">
        <v>266</v>
      </c>
      <c r="IH6" s="40" t="s">
        <v>266</v>
      </c>
      <c r="II6" s="40" t="s">
        <v>266</v>
      </c>
      <c r="IJ6" s="47" t="s">
        <v>526</v>
      </c>
      <c r="IK6" s="40"/>
      <c r="IL6" s="40"/>
      <c r="IM6" s="40"/>
      <c r="IN6" s="40"/>
      <c r="IO6" s="40"/>
      <c r="IP6" s="40"/>
      <c r="IQ6" s="40"/>
      <c r="IR6" s="39" t="s">
        <v>531</v>
      </c>
      <c r="IS6" s="40"/>
      <c r="IT6" s="40">
        <v>0</v>
      </c>
      <c r="IU6" s="40"/>
    </row>
    <row r="7" spans="1:255" s="70" customFormat="1" ht="17.25" customHeight="1" x14ac:dyDescent="0.25">
      <c r="A7" s="39" t="s">
        <v>220</v>
      </c>
      <c r="B7" s="40"/>
      <c r="C7" s="41">
        <v>56306</v>
      </c>
      <c r="D7" s="41">
        <v>57336</v>
      </c>
      <c r="E7" s="42">
        <v>10077950</v>
      </c>
      <c r="F7" s="42" t="s">
        <v>524</v>
      </c>
      <c r="G7" s="40"/>
      <c r="H7" s="40"/>
      <c r="I7" s="40" t="s">
        <v>530</v>
      </c>
      <c r="J7" s="40" t="s">
        <v>530</v>
      </c>
      <c r="K7" s="40" t="s">
        <v>530</v>
      </c>
      <c r="L7" s="40" t="s">
        <v>530</v>
      </c>
      <c r="M7" s="40"/>
      <c r="N7" s="43" t="s">
        <v>227</v>
      </c>
      <c r="O7" s="40" t="s">
        <v>230</v>
      </c>
      <c r="P7" s="42">
        <v>10077950</v>
      </c>
      <c r="Q7" s="44" t="s">
        <v>231</v>
      </c>
      <c r="R7" s="40"/>
      <c r="S7" s="40"/>
      <c r="T7" s="45">
        <v>45292</v>
      </c>
      <c r="U7" s="40"/>
      <c r="V7" s="40"/>
      <c r="W7" s="40"/>
      <c r="X7" s="39" t="s">
        <v>234</v>
      </c>
      <c r="Y7" s="39" t="s">
        <v>235</v>
      </c>
      <c r="Z7" s="66">
        <v>79579669</v>
      </c>
      <c r="AA7" s="47" t="s">
        <v>246</v>
      </c>
      <c r="AB7" s="47" t="s">
        <v>530</v>
      </c>
      <c r="AC7" s="48">
        <v>1490000</v>
      </c>
      <c r="AD7" s="39">
        <v>0</v>
      </c>
      <c r="AE7" s="48">
        <v>327100</v>
      </c>
      <c r="AF7" s="39">
        <v>0</v>
      </c>
      <c r="AG7" s="39">
        <v>0</v>
      </c>
      <c r="AH7" s="49">
        <f>+AC7</f>
        <v>1490000</v>
      </c>
      <c r="AI7" s="39" t="s">
        <v>253</v>
      </c>
      <c r="AJ7" s="39" t="s">
        <v>254</v>
      </c>
      <c r="AK7" s="50">
        <v>0.08</v>
      </c>
      <c r="AL7" s="39">
        <v>0</v>
      </c>
      <c r="AM7" s="49">
        <f>+AC7*AK7</f>
        <v>119200</v>
      </c>
      <c r="AN7" s="50">
        <v>0</v>
      </c>
      <c r="AO7" s="49">
        <f>+AE7*AN7</f>
        <v>0</v>
      </c>
      <c r="AP7" s="51">
        <v>2.57</v>
      </c>
      <c r="AQ7" s="49">
        <f>+(AH7*AP7)/100</f>
        <v>38292.999999999993</v>
      </c>
      <c r="AR7" s="50">
        <v>0.08</v>
      </c>
      <c r="AS7" s="52">
        <f>+AC7*AR7</f>
        <v>119200</v>
      </c>
      <c r="AT7" s="39">
        <v>0</v>
      </c>
      <c r="AU7" s="39" t="s">
        <v>255</v>
      </c>
      <c r="AV7" s="39" t="s">
        <v>255</v>
      </c>
      <c r="AW7" s="39">
        <v>0</v>
      </c>
      <c r="AX7" s="39" t="s">
        <v>258</v>
      </c>
      <c r="AY7" s="53" t="s">
        <v>314</v>
      </c>
      <c r="AZ7" s="39" t="s">
        <v>261</v>
      </c>
      <c r="BA7" s="39">
        <v>11001</v>
      </c>
      <c r="BB7" s="39" t="s">
        <v>304</v>
      </c>
      <c r="BC7" s="39">
        <v>4</v>
      </c>
      <c r="BD7" s="39" t="s">
        <v>315</v>
      </c>
      <c r="BE7" s="39" t="s">
        <v>316</v>
      </c>
      <c r="BF7" s="53" t="s">
        <v>317</v>
      </c>
      <c r="BG7" s="53">
        <v>3118532793</v>
      </c>
      <c r="BH7" s="53">
        <v>3118532793</v>
      </c>
      <c r="BI7" s="39" t="s">
        <v>318</v>
      </c>
      <c r="BJ7" s="39" t="s">
        <v>261</v>
      </c>
      <c r="BK7" s="39" t="s">
        <v>350</v>
      </c>
      <c r="BL7" s="39" t="s">
        <v>351</v>
      </c>
      <c r="BM7" s="54">
        <v>44287</v>
      </c>
      <c r="BN7" s="54">
        <v>45382</v>
      </c>
      <c r="BO7" s="55">
        <v>45292</v>
      </c>
      <c r="BP7" s="55">
        <v>45292</v>
      </c>
      <c r="BQ7" s="39" t="s">
        <v>234</v>
      </c>
      <c r="BR7" s="39" t="s">
        <v>235</v>
      </c>
      <c r="BS7" s="39">
        <v>41956265</v>
      </c>
      <c r="BT7" s="39" t="s">
        <v>367</v>
      </c>
      <c r="BU7" s="39">
        <v>63001</v>
      </c>
      <c r="BV7" s="44" t="s">
        <v>368</v>
      </c>
      <c r="BW7" s="39" t="s">
        <v>369</v>
      </c>
      <c r="BX7" s="56">
        <v>3007978383</v>
      </c>
      <c r="BY7" s="39"/>
      <c r="BZ7" s="39" t="s">
        <v>395</v>
      </c>
      <c r="CA7" s="39"/>
      <c r="CB7" s="39"/>
      <c r="CC7" s="44"/>
      <c r="CD7" s="44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 t="s">
        <v>234</v>
      </c>
      <c r="DH7" s="44">
        <v>35461796</v>
      </c>
      <c r="DI7" s="39" t="s">
        <v>234</v>
      </c>
      <c r="DJ7" s="44" t="s">
        <v>235</v>
      </c>
      <c r="DK7" s="57" t="s">
        <v>443</v>
      </c>
      <c r="DL7" s="50">
        <v>1</v>
      </c>
      <c r="DM7" s="57" t="s">
        <v>444</v>
      </c>
      <c r="DN7" s="39"/>
      <c r="DO7" s="58">
        <v>3206399320</v>
      </c>
      <c r="DP7" s="39"/>
      <c r="DQ7" s="59" t="s">
        <v>445</v>
      </c>
      <c r="DR7" s="44" t="s">
        <v>350</v>
      </c>
      <c r="DS7" s="44" t="s">
        <v>446</v>
      </c>
      <c r="DT7" s="68" t="s">
        <v>461</v>
      </c>
      <c r="DU7" s="44" t="s">
        <v>443</v>
      </c>
      <c r="DV7" s="44">
        <v>35461796</v>
      </c>
      <c r="DW7" s="44" t="s">
        <v>464</v>
      </c>
      <c r="DX7" s="44" t="s">
        <v>413</v>
      </c>
      <c r="DY7" s="39" t="s">
        <v>409</v>
      </c>
      <c r="DZ7" s="60">
        <v>64985298643</v>
      </c>
      <c r="EA7" s="39">
        <v>10</v>
      </c>
      <c r="EB7" s="44"/>
      <c r="EC7" s="39"/>
      <c r="ED7" s="39"/>
      <c r="EE7" s="39"/>
      <c r="EF7" s="39"/>
      <c r="EG7" s="44"/>
      <c r="EH7" s="39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61">
        <v>900720405</v>
      </c>
      <c r="GX7" s="62" t="s">
        <v>502</v>
      </c>
      <c r="GY7" s="44" t="s">
        <v>503</v>
      </c>
      <c r="GZ7" s="63" t="s">
        <v>504</v>
      </c>
      <c r="HA7" s="39"/>
      <c r="HB7" s="61">
        <v>3157020247</v>
      </c>
      <c r="HC7" s="64" t="s">
        <v>505</v>
      </c>
      <c r="HD7" s="44" t="s">
        <v>502</v>
      </c>
      <c r="HE7" s="61">
        <v>900720405</v>
      </c>
      <c r="HF7" s="61" t="s">
        <v>470</v>
      </c>
      <c r="HG7" s="44" t="s">
        <v>471</v>
      </c>
      <c r="HH7" s="61" t="s">
        <v>470</v>
      </c>
      <c r="HI7" s="44" t="s">
        <v>506</v>
      </c>
      <c r="HJ7" s="39">
        <v>10</v>
      </c>
      <c r="HK7" s="39" t="s">
        <v>473</v>
      </c>
      <c r="HL7" s="40" t="s">
        <v>253</v>
      </c>
      <c r="HM7" s="40" t="s">
        <v>266</v>
      </c>
      <c r="HN7" s="40" t="s">
        <v>530</v>
      </c>
      <c r="HO7" s="40" t="s">
        <v>530</v>
      </c>
      <c r="HP7" s="40" t="s">
        <v>530</v>
      </c>
      <c r="HQ7" s="40" t="s">
        <v>530</v>
      </c>
      <c r="HR7" s="40" t="s">
        <v>530</v>
      </c>
      <c r="HS7" s="40" t="s">
        <v>530</v>
      </c>
      <c r="HT7" s="40" t="s">
        <v>530</v>
      </c>
      <c r="HU7" s="40" t="s">
        <v>530</v>
      </c>
      <c r="HV7" s="40" t="s">
        <v>266</v>
      </c>
      <c r="HW7" s="40" t="s">
        <v>266</v>
      </c>
      <c r="HX7" s="40" t="s">
        <v>266</v>
      </c>
      <c r="HY7" s="40" t="s">
        <v>266</v>
      </c>
      <c r="HZ7" s="40" t="s">
        <v>530</v>
      </c>
      <c r="IA7" s="40" t="s">
        <v>530</v>
      </c>
      <c r="IB7" s="40" t="s">
        <v>266</v>
      </c>
      <c r="IC7" s="40" t="s">
        <v>530</v>
      </c>
      <c r="ID7" s="40" t="s">
        <v>255</v>
      </c>
      <c r="IE7" s="40" t="s">
        <v>255</v>
      </c>
      <c r="IF7" s="40" t="s">
        <v>530</v>
      </c>
      <c r="IG7" s="40" t="s">
        <v>266</v>
      </c>
      <c r="IH7" s="40" t="s">
        <v>266</v>
      </c>
      <c r="II7" s="40" t="s">
        <v>266</v>
      </c>
      <c r="IJ7" s="47" t="s">
        <v>526</v>
      </c>
      <c r="IK7" s="40"/>
      <c r="IL7" s="40"/>
      <c r="IM7" s="40"/>
      <c r="IN7" s="40"/>
      <c r="IO7" s="40"/>
      <c r="IP7" s="40"/>
      <c r="IQ7" s="40"/>
      <c r="IR7" s="39" t="s">
        <v>531</v>
      </c>
      <c r="IS7" s="40"/>
      <c r="IT7" s="40">
        <v>0</v>
      </c>
      <c r="IU7" s="40"/>
    </row>
    <row r="8" spans="1:255" s="70" customFormat="1" ht="17.25" customHeight="1" x14ac:dyDescent="0.25">
      <c r="A8" s="39" t="s">
        <v>224</v>
      </c>
      <c r="B8" s="40"/>
      <c r="C8" s="41">
        <v>56310</v>
      </c>
      <c r="D8" s="41">
        <v>57340</v>
      </c>
      <c r="E8" s="42">
        <v>10077946</v>
      </c>
      <c r="F8" s="42" t="s">
        <v>524</v>
      </c>
      <c r="G8" s="40"/>
      <c r="H8" s="40"/>
      <c r="I8" s="40" t="s">
        <v>530</v>
      </c>
      <c r="J8" s="40" t="s">
        <v>530</v>
      </c>
      <c r="K8" s="40" t="s">
        <v>530</v>
      </c>
      <c r="L8" s="40" t="s">
        <v>530</v>
      </c>
      <c r="M8" s="40"/>
      <c r="N8" s="43" t="s">
        <v>227</v>
      </c>
      <c r="O8" s="40" t="s">
        <v>230</v>
      </c>
      <c r="P8" s="42">
        <v>10077946</v>
      </c>
      <c r="Q8" s="44" t="s">
        <v>231</v>
      </c>
      <c r="R8" s="40"/>
      <c r="S8" s="40"/>
      <c r="T8" s="45">
        <v>45292</v>
      </c>
      <c r="U8" s="40"/>
      <c r="V8" s="40"/>
      <c r="W8" s="40"/>
      <c r="X8" s="39" t="s">
        <v>234</v>
      </c>
      <c r="Y8" s="39" t="s">
        <v>235</v>
      </c>
      <c r="Z8" s="66">
        <v>1015998718</v>
      </c>
      <c r="AA8" s="47" t="s">
        <v>250</v>
      </c>
      <c r="AB8" s="47" t="s">
        <v>530</v>
      </c>
      <c r="AC8" s="48">
        <v>2860000</v>
      </c>
      <c r="AD8" s="39">
        <v>0</v>
      </c>
      <c r="AE8" s="48">
        <f>530000+70000</f>
        <v>600000</v>
      </c>
      <c r="AF8" s="39">
        <v>0</v>
      </c>
      <c r="AG8" s="39">
        <v>0</v>
      </c>
      <c r="AH8" s="49">
        <f>+AC8</f>
        <v>2860000</v>
      </c>
      <c r="AI8" s="39" t="s">
        <v>253</v>
      </c>
      <c r="AJ8" s="39" t="s">
        <v>254</v>
      </c>
      <c r="AK8" s="50">
        <v>0.08</v>
      </c>
      <c r="AL8" s="39">
        <v>0</v>
      </c>
      <c r="AM8" s="49">
        <f>+AC8*AK8</f>
        <v>228800</v>
      </c>
      <c r="AN8" s="50">
        <v>0</v>
      </c>
      <c r="AO8" s="49">
        <f>+AE8*AN8</f>
        <v>0</v>
      </c>
      <c r="AP8" s="51">
        <v>2.57</v>
      </c>
      <c r="AQ8" s="49">
        <f>+(AH8*AP8)/100</f>
        <v>73502</v>
      </c>
      <c r="AR8" s="50">
        <v>0.08</v>
      </c>
      <c r="AS8" s="52">
        <f>+AC8*AR8</f>
        <v>228800</v>
      </c>
      <c r="AT8" s="39">
        <v>0</v>
      </c>
      <c r="AU8" s="39" t="s">
        <v>255</v>
      </c>
      <c r="AV8" s="39" t="s">
        <v>255</v>
      </c>
      <c r="AW8" s="39">
        <v>0</v>
      </c>
      <c r="AX8" s="39" t="s">
        <v>258</v>
      </c>
      <c r="AY8" s="53" t="s">
        <v>333</v>
      </c>
      <c r="AZ8" s="39" t="s">
        <v>261</v>
      </c>
      <c r="BA8" s="39">
        <v>11001</v>
      </c>
      <c r="BB8" s="39" t="s">
        <v>334</v>
      </c>
      <c r="BC8" s="39">
        <v>4</v>
      </c>
      <c r="BD8" s="39" t="s">
        <v>335</v>
      </c>
      <c r="BE8" s="39" t="s">
        <v>336</v>
      </c>
      <c r="BF8" s="53" t="s">
        <v>337</v>
      </c>
      <c r="BG8" s="53" t="s">
        <v>338</v>
      </c>
      <c r="BH8" s="53" t="s">
        <v>338</v>
      </c>
      <c r="BI8" s="39" t="s">
        <v>339</v>
      </c>
      <c r="BJ8" s="39" t="s">
        <v>261</v>
      </c>
      <c r="BK8" s="39" t="s">
        <v>350</v>
      </c>
      <c r="BL8" s="39" t="s">
        <v>351</v>
      </c>
      <c r="BM8" s="54">
        <v>44896</v>
      </c>
      <c r="BN8" s="54">
        <v>45626</v>
      </c>
      <c r="BO8" s="55">
        <v>45292</v>
      </c>
      <c r="BP8" s="55">
        <v>45292</v>
      </c>
      <c r="BQ8" s="39" t="s">
        <v>234</v>
      </c>
      <c r="BR8" s="39" t="s">
        <v>235</v>
      </c>
      <c r="BS8" s="39">
        <v>79627150</v>
      </c>
      <c r="BT8" s="39" t="s">
        <v>375</v>
      </c>
      <c r="BU8" s="39">
        <v>11001</v>
      </c>
      <c r="BV8" s="44" t="s">
        <v>376</v>
      </c>
      <c r="BW8" s="39" t="s">
        <v>261</v>
      </c>
      <c r="BX8" s="56">
        <v>3168318309</v>
      </c>
      <c r="BY8" s="39"/>
      <c r="BZ8" s="39" t="s">
        <v>399</v>
      </c>
      <c r="CA8" s="39"/>
      <c r="CB8" s="39"/>
      <c r="CC8" s="44"/>
      <c r="CD8" s="44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 t="s">
        <v>234</v>
      </c>
      <c r="DH8" s="44">
        <v>19270764</v>
      </c>
      <c r="DI8" s="39" t="s">
        <v>234</v>
      </c>
      <c r="DJ8" s="44" t="s">
        <v>235</v>
      </c>
      <c r="DK8" s="57" t="s">
        <v>451</v>
      </c>
      <c r="DL8" s="50">
        <v>1</v>
      </c>
      <c r="DM8" s="57" t="s">
        <v>452</v>
      </c>
      <c r="DN8" s="39"/>
      <c r="DO8" s="58">
        <v>3204848377</v>
      </c>
      <c r="DP8" s="39"/>
      <c r="DQ8" s="59" t="s">
        <v>453</v>
      </c>
      <c r="DR8" s="44" t="s">
        <v>350</v>
      </c>
      <c r="DS8" s="44" t="s">
        <v>454</v>
      </c>
      <c r="DT8" s="39">
        <v>25899</v>
      </c>
      <c r="DU8" s="44" t="s">
        <v>451</v>
      </c>
      <c r="DV8" s="44">
        <v>19270764</v>
      </c>
      <c r="DW8" s="44" t="s">
        <v>464</v>
      </c>
      <c r="DX8" s="44" t="s">
        <v>432</v>
      </c>
      <c r="DY8" s="39" t="s">
        <v>409</v>
      </c>
      <c r="DZ8" s="60">
        <v>469600014390</v>
      </c>
      <c r="EA8" s="39">
        <v>10</v>
      </c>
      <c r="EB8" s="44"/>
      <c r="EC8" s="39"/>
      <c r="ED8" s="39"/>
      <c r="EE8" s="39"/>
      <c r="EF8" s="39"/>
      <c r="EG8" s="44"/>
      <c r="EH8" s="39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61">
        <v>800134005</v>
      </c>
      <c r="GX8" s="62" t="s">
        <v>518</v>
      </c>
      <c r="GY8" s="44" t="s">
        <v>519</v>
      </c>
      <c r="GZ8" s="63" t="s">
        <v>520</v>
      </c>
      <c r="HA8" s="39"/>
      <c r="HB8" s="61">
        <v>3015649089</v>
      </c>
      <c r="HC8" s="64" t="s">
        <v>521</v>
      </c>
      <c r="HD8" s="44" t="s">
        <v>518</v>
      </c>
      <c r="HE8" s="61">
        <v>800134005</v>
      </c>
      <c r="HF8" s="58" t="s">
        <v>464</v>
      </c>
      <c r="HG8" s="44" t="s">
        <v>432</v>
      </c>
      <c r="HH8" s="58" t="s">
        <v>464</v>
      </c>
      <c r="HI8" s="39">
        <v>512000753</v>
      </c>
      <c r="HJ8" s="39">
        <v>10</v>
      </c>
      <c r="HK8" s="39" t="s">
        <v>473</v>
      </c>
      <c r="HL8" s="40" t="s">
        <v>253</v>
      </c>
      <c r="HM8" s="40" t="s">
        <v>266</v>
      </c>
      <c r="HN8" s="40" t="s">
        <v>530</v>
      </c>
      <c r="HO8" s="40" t="s">
        <v>530</v>
      </c>
      <c r="HP8" s="40" t="s">
        <v>530</v>
      </c>
      <c r="HQ8" s="40" t="s">
        <v>530</v>
      </c>
      <c r="HR8" s="40" t="s">
        <v>530</v>
      </c>
      <c r="HS8" s="40" t="s">
        <v>530</v>
      </c>
      <c r="HT8" s="40" t="s">
        <v>530</v>
      </c>
      <c r="HU8" s="40" t="s">
        <v>530</v>
      </c>
      <c r="HV8" s="40" t="s">
        <v>266</v>
      </c>
      <c r="HW8" s="40" t="s">
        <v>266</v>
      </c>
      <c r="HX8" s="40" t="s">
        <v>266</v>
      </c>
      <c r="HY8" s="40" t="s">
        <v>266</v>
      </c>
      <c r="HZ8" s="40" t="s">
        <v>530</v>
      </c>
      <c r="IA8" s="40" t="s">
        <v>530</v>
      </c>
      <c r="IB8" s="40" t="s">
        <v>266</v>
      </c>
      <c r="IC8" s="40" t="s">
        <v>530</v>
      </c>
      <c r="ID8" s="40" t="s">
        <v>255</v>
      </c>
      <c r="IE8" s="40" t="s">
        <v>255</v>
      </c>
      <c r="IF8" s="40" t="s">
        <v>530</v>
      </c>
      <c r="IG8" s="40" t="s">
        <v>266</v>
      </c>
      <c r="IH8" s="40" t="s">
        <v>266</v>
      </c>
      <c r="II8" s="40" t="s">
        <v>266</v>
      </c>
      <c r="IJ8" s="47" t="s">
        <v>526</v>
      </c>
      <c r="IK8" s="40"/>
      <c r="IL8" s="40"/>
      <c r="IM8" s="40"/>
      <c r="IN8" s="40"/>
      <c r="IO8" s="40"/>
      <c r="IP8" s="40"/>
      <c r="IQ8" s="40"/>
      <c r="IR8" s="39" t="s">
        <v>531</v>
      </c>
      <c r="IS8" s="40" t="s">
        <v>542</v>
      </c>
      <c r="IT8" s="40">
        <v>0</v>
      </c>
      <c r="IU8" s="40"/>
    </row>
    <row r="9" spans="1:255" s="70" customFormat="1" ht="17.25" customHeight="1" x14ac:dyDescent="0.25">
      <c r="A9" s="39" t="s">
        <v>216</v>
      </c>
      <c r="B9" s="40"/>
      <c r="C9" s="41">
        <v>56302</v>
      </c>
      <c r="D9" s="41">
        <v>57332</v>
      </c>
      <c r="E9" s="42">
        <v>10077947</v>
      </c>
      <c r="F9" s="42" t="s">
        <v>524</v>
      </c>
      <c r="G9" s="40"/>
      <c r="H9" s="40"/>
      <c r="I9" s="40" t="s">
        <v>530</v>
      </c>
      <c r="J9" s="40" t="s">
        <v>530</v>
      </c>
      <c r="K9" s="40" t="s">
        <v>530</v>
      </c>
      <c r="L9" s="40" t="s">
        <v>530</v>
      </c>
      <c r="M9" s="40"/>
      <c r="N9" s="43" t="s">
        <v>228</v>
      </c>
      <c r="O9" s="40" t="s">
        <v>230</v>
      </c>
      <c r="P9" s="42">
        <v>10077947</v>
      </c>
      <c r="Q9" s="44" t="s">
        <v>231</v>
      </c>
      <c r="R9" s="40"/>
      <c r="S9" s="40"/>
      <c r="T9" s="45">
        <v>45292</v>
      </c>
      <c r="U9" s="40"/>
      <c r="V9" s="40"/>
      <c r="W9" s="40"/>
      <c r="X9" s="39" t="s">
        <v>234</v>
      </c>
      <c r="Y9" s="39" t="s">
        <v>235</v>
      </c>
      <c r="Z9" s="66">
        <v>1018486137</v>
      </c>
      <c r="AA9" s="47" t="s">
        <v>242</v>
      </c>
      <c r="AB9" s="47" t="s">
        <v>530</v>
      </c>
      <c r="AC9" s="48">
        <v>2912000</v>
      </c>
      <c r="AD9" s="39">
        <v>0</v>
      </c>
      <c r="AE9" s="48">
        <v>501000</v>
      </c>
      <c r="AF9" s="39">
        <v>0</v>
      </c>
      <c r="AG9" s="39">
        <v>0</v>
      </c>
      <c r="AH9" s="49">
        <f>+AC9</f>
        <v>2912000</v>
      </c>
      <c r="AI9" s="39" t="s">
        <v>253</v>
      </c>
      <c r="AJ9" s="39" t="s">
        <v>254</v>
      </c>
      <c r="AK9" s="50">
        <v>0.08</v>
      </c>
      <c r="AL9" s="39">
        <v>0</v>
      </c>
      <c r="AM9" s="49">
        <f>+AC9*AK9</f>
        <v>232960</v>
      </c>
      <c r="AN9" s="50">
        <v>0</v>
      </c>
      <c r="AO9" s="49">
        <f>+AE9*AN9</f>
        <v>0</v>
      </c>
      <c r="AP9" s="51">
        <v>2.57</v>
      </c>
      <c r="AQ9" s="49">
        <f>+(AH9*AP9)/100</f>
        <v>74838.399999999994</v>
      </c>
      <c r="AR9" s="50">
        <v>0.08</v>
      </c>
      <c r="AS9" s="52">
        <f>+AC9*AR9</f>
        <v>232960</v>
      </c>
      <c r="AT9" s="39">
        <v>0</v>
      </c>
      <c r="AU9" s="39" t="s">
        <v>255</v>
      </c>
      <c r="AV9" s="39" t="s">
        <v>255</v>
      </c>
      <c r="AW9" s="39">
        <v>0</v>
      </c>
      <c r="AX9" s="39" t="s">
        <v>258</v>
      </c>
      <c r="AY9" s="53" t="s">
        <v>292</v>
      </c>
      <c r="AZ9" s="39" t="s">
        <v>261</v>
      </c>
      <c r="BA9" s="39">
        <v>11001</v>
      </c>
      <c r="BB9" s="39" t="s">
        <v>293</v>
      </c>
      <c r="BC9" s="39">
        <v>5</v>
      </c>
      <c r="BD9" s="39" t="s">
        <v>294</v>
      </c>
      <c r="BE9" s="39" t="s">
        <v>295</v>
      </c>
      <c r="BF9" s="53" t="s">
        <v>296</v>
      </c>
      <c r="BG9" s="53">
        <v>3208004597</v>
      </c>
      <c r="BH9" s="53">
        <v>3208004597</v>
      </c>
      <c r="BI9" s="39" t="s">
        <v>297</v>
      </c>
      <c r="BJ9" s="39" t="s">
        <v>261</v>
      </c>
      <c r="BK9" s="39" t="s">
        <v>350</v>
      </c>
      <c r="BL9" s="39" t="s">
        <v>351</v>
      </c>
      <c r="BM9" s="54">
        <v>44896</v>
      </c>
      <c r="BN9" s="54">
        <v>45626</v>
      </c>
      <c r="BO9" s="55">
        <v>45292</v>
      </c>
      <c r="BP9" s="55">
        <v>45292</v>
      </c>
      <c r="BQ9" s="39" t="s">
        <v>234</v>
      </c>
      <c r="BR9" s="39" t="s">
        <v>235</v>
      </c>
      <c r="BS9" s="39">
        <v>63323046</v>
      </c>
      <c r="BT9" s="39" t="s">
        <v>361</v>
      </c>
      <c r="BU9" s="39">
        <v>50001</v>
      </c>
      <c r="BV9" s="44" t="s">
        <v>533</v>
      </c>
      <c r="BW9" s="39" t="s">
        <v>362</v>
      </c>
      <c r="BX9" s="56">
        <v>3108763409</v>
      </c>
      <c r="BY9" s="39"/>
      <c r="BZ9" s="39" t="s">
        <v>391</v>
      </c>
      <c r="CA9" s="39"/>
      <c r="CB9" s="39"/>
      <c r="CC9" s="44"/>
      <c r="CD9" s="44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 t="s">
        <v>234</v>
      </c>
      <c r="DH9" s="44">
        <v>79888810</v>
      </c>
      <c r="DI9" s="39" t="s">
        <v>234</v>
      </c>
      <c r="DJ9" s="44" t="s">
        <v>235</v>
      </c>
      <c r="DK9" s="57" t="s">
        <v>433</v>
      </c>
      <c r="DL9" s="50">
        <v>1</v>
      </c>
      <c r="DM9" s="57" t="s">
        <v>434</v>
      </c>
      <c r="DN9" s="39"/>
      <c r="DO9" s="58">
        <v>3144688180</v>
      </c>
      <c r="DP9" s="39"/>
      <c r="DQ9" s="59" t="s">
        <v>435</v>
      </c>
      <c r="DR9" s="44" t="s">
        <v>350</v>
      </c>
      <c r="DS9" s="44" t="s">
        <v>261</v>
      </c>
      <c r="DT9" s="39">
        <v>11001</v>
      </c>
      <c r="DU9" s="44" t="s">
        <v>436</v>
      </c>
      <c r="DV9" s="44">
        <v>19053625</v>
      </c>
      <c r="DW9" s="44" t="s">
        <v>464</v>
      </c>
      <c r="DX9" s="44" t="s">
        <v>432</v>
      </c>
      <c r="DY9" s="39" t="s">
        <v>437</v>
      </c>
      <c r="DZ9" s="60">
        <v>197048812</v>
      </c>
      <c r="EA9" s="39">
        <v>10</v>
      </c>
      <c r="EB9" s="44"/>
      <c r="EC9" s="39"/>
      <c r="ED9" s="39"/>
      <c r="EE9" s="39"/>
      <c r="EF9" s="39"/>
      <c r="EG9" s="44"/>
      <c r="EH9" s="39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61">
        <v>900571186</v>
      </c>
      <c r="GX9" s="62" t="s">
        <v>485</v>
      </c>
      <c r="GY9" s="44" t="s">
        <v>486</v>
      </c>
      <c r="GZ9" s="63" t="s">
        <v>487</v>
      </c>
      <c r="HA9" s="39"/>
      <c r="HB9" s="61">
        <v>3107285072</v>
      </c>
      <c r="HC9" s="64" t="s">
        <v>488</v>
      </c>
      <c r="HD9" s="44" t="s">
        <v>485</v>
      </c>
      <c r="HE9" s="61">
        <v>900571186</v>
      </c>
      <c r="HF9" s="61" t="s">
        <v>470</v>
      </c>
      <c r="HG9" s="44" t="s">
        <v>471</v>
      </c>
      <c r="HH9" s="61" t="s">
        <v>470</v>
      </c>
      <c r="HI9" s="44" t="s">
        <v>489</v>
      </c>
      <c r="HJ9" s="39">
        <v>10</v>
      </c>
      <c r="HK9" s="39" t="s">
        <v>473</v>
      </c>
      <c r="HL9" s="40" t="s">
        <v>253</v>
      </c>
      <c r="HM9" s="40" t="s">
        <v>266</v>
      </c>
      <c r="HN9" s="40" t="s">
        <v>530</v>
      </c>
      <c r="HO9" s="40" t="s">
        <v>530</v>
      </c>
      <c r="HP9" s="40" t="s">
        <v>530</v>
      </c>
      <c r="HQ9" s="40" t="s">
        <v>530</v>
      </c>
      <c r="HR9" s="40" t="s">
        <v>530</v>
      </c>
      <c r="HS9" s="40" t="s">
        <v>530</v>
      </c>
      <c r="HT9" s="40" t="s">
        <v>530</v>
      </c>
      <c r="HU9" s="40" t="s">
        <v>530</v>
      </c>
      <c r="HV9" s="40" t="s">
        <v>266</v>
      </c>
      <c r="HW9" s="40" t="s">
        <v>266</v>
      </c>
      <c r="HX9" s="40" t="s">
        <v>266</v>
      </c>
      <c r="HY9" s="40" t="s">
        <v>266</v>
      </c>
      <c r="HZ9" s="40" t="s">
        <v>530</v>
      </c>
      <c r="IA9" s="40" t="s">
        <v>530</v>
      </c>
      <c r="IB9" s="40" t="s">
        <v>266</v>
      </c>
      <c r="IC9" s="40" t="s">
        <v>530</v>
      </c>
      <c r="ID9" s="40" t="s">
        <v>255</v>
      </c>
      <c r="IE9" s="40" t="s">
        <v>255</v>
      </c>
      <c r="IF9" s="40" t="s">
        <v>530</v>
      </c>
      <c r="IG9" s="40" t="s">
        <v>266</v>
      </c>
      <c r="IH9" s="40" t="s">
        <v>266</v>
      </c>
      <c r="II9" s="40" t="s">
        <v>266</v>
      </c>
      <c r="IJ9" s="47" t="s">
        <v>526</v>
      </c>
      <c r="IK9" s="40"/>
      <c r="IL9" s="40"/>
      <c r="IM9" s="40"/>
      <c r="IN9" s="40"/>
      <c r="IO9" s="40"/>
      <c r="IP9" s="40"/>
      <c r="IQ9" s="40"/>
      <c r="IR9" s="39" t="s">
        <v>473</v>
      </c>
      <c r="IS9" s="40" t="s">
        <v>522</v>
      </c>
      <c r="IT9" s="40">
        <v>0</v>
      </c>
      <c r="IU9" s="40"/>
    </row>
    <row r="10" spans="1:255" s="70" customFormat="1" ht="17.25" customHeight="1" x14ac:dyDescent="0.25">
      <c r="A10" s="39" t="s">
        <v>221</v>
      </c>
      <c r="B10" s="40"/>
      <c r="C10" s="41">
        <v>56307</v>
      </c>
      <c r="D10" s="41">
        <v>57337</v>
      </c>
      <c r="E10" s="42">
        <v>10077951</v>
      </c>
      <c r="F10" s="42" t="s">
        <v>524</v>
      </c>
      <c r="G10" s="40"/>
      <c r="H10" s="40"/>
      <c r="I10" s="40" t="s">
        <v>530</v>
      </c>
      <c r="J10" s="40" t="s">
        <v>530</v>
      </c>
      <c r="K10" s="40" t="s">
        <v>530</v>
      </c>
      <c r="L10" s="40" t="s">
        <v>530</v>
      </c>
      <c r="M10" s="40"/>
      <c r="N10" s="43" t="s">
        <v>228</v>
      </c>
      <c r="O10" s="40" t="s">
        <v>230</v>
      </c>
      <c r="P10" s="42">
        <v>10077951</v>
      </c>
      <c r="Q10" s="44" t="s">
        <v>231</v>
      </c>
      <c r="R10" s="40"/>
      <c r="S10" s="40"/>
      <c r="T10" s="45">
        <v>45292</v>
      </c>
      <c r="U10" s="40"/>
      <c r="V10" s="40"/>
      <c r="W10" s="40"/>
      <c r="X10" s="39" t="s">
        <v>234</v>
      </c>
      <c r="Y10" s="39" t="s">
        <v>235</v>
      </c>
      <c r="Z10" s="66">
        <v>37397343</v>
      </c>
      <c r="AA10" s="47" t="s">
        <v>247</v>
      </c>
      <c r="AB10" s="47" t="s">
        <v>547</v>
      </c>
      <c r="AC10" s="48">
        <v>1450000</v>
      </c>
      <c r="AD10" s="39">
        <v>0</v>
      </c>
      <c r="AE10" s="48">
        <v>247000</v>
      </c>
      <c r="AF10" s="39">
        <v>0</v>
      </c>
      <c r="AG10" s="39">
        <v>0</v>
      </c>
      <c r="AH10" s="49">
        <f>+AC10</f>
        <v>1450000</v>
      </c>
      <c r="AI10" s="39" t="s">
        <v>253</v>
      </c>
      <c r="AJ10" s="39" t="s">
        <v>254</v>
      </c>
      <c r="AK10" s="50">
        <v>0.08</v>
      </c>
      <c r="AL10" s="39">
        <v>0</v>
      </c>
      <c r="AM10" s="49">
        <f>+AC10*AK10</f>
        <v>116000</v>
      </c>
      <c r="AN10" s="50">
        <v>0</v>
      </c>
      <c r="AO10" s="49">
        <f>+AE10*AN10</f>
        <v>0</v>
      </c>
      <c r="AP10" s="51">
        <v>2.57</v>
      </c>
      <c r="AQ10" s="49">
        <f>+(AH10*AP10)/100</f>
        <v>37265</v>
      </c>
      <c r="AR10" s="50">
        <v>0.08</v>
      </c>
      <c r="AS10" s="52">
        <f>+AC10*AR10</f>
        <v>116000</v>
      </c>
      <c r="AT10" s="65">
        <v>0</v>
      </c>
      <c r="AU10" s="39" t="s">
        <v>255</v>
      </c>
      <c r="AV10" s="39" t="s">
        <v>255</v>
      </c>
      <c r="AW10" s="39">
        <v>0</v>
      </c>
      <c r="AX10" s="39" t="s">
        <v>258</v>
      </c>
      <c r="AY10" s="53" t="s">
        <v>319</v>
      </c>
      <c r="AZ10" s="39" t="s">
        <v>261</v>
      </c>
      <c r="BA10" s="39">
        <v>11001</v>
      </c>
      <c r="BB10" s="39" t="s">
        <v>320</v>
      </c>
      <c r="BC10" s="39">
        <v>3</v>
      </c>
      <c r="BD10" s="39" t="s">
        <v>321</v>
      </c>
      <c r="BE10" s="39" t="s">
        <v>322</v>
      </c>
      <c r="BF10" s="53" t="s">
        <v>323</v>
      </c>
      <c r="BG10" s="53">
        <v>3507301625</v>
      </c>
      <c r="BH10" s="53">
        <v>3507301625</v>
      </c>
      <c r="BI10" s="39" t="s">
        <v>324</v>
      </c>
      <c r="BJ10" s="39" t="s">
        <v>261</v>
      </c>
      <c r="BK10" s="39" t="s">
        <v>350</v>
      </c>
      <c r="BL10" s="39" t="s">
        <v>351</v>
      </c>
      <c r="BM10" s="54">
        <v>44652</v>
      </c>
      <c r="BN10" s="54">
        <v>45382</v>
      </c>
      <c r="BO10" s="55">
        <v>45292</v>
      </c>
      <c r="BP10" s="55">
        <v>45292</v>
      </c>
      <c r="BQ10" s="39" t="s">
        <v>234</v>
      </c>
      <c r="BR10" s="39" t="s">
        <v>235</v>
      </c>
      <c r="BS10" s="39">
        <v>9930084</v>
      </c>
      <c r="BT10" s="39" t="s">
        <v>370</v>
      </c>
      <c r="BU10" s="39">
        <v>11001</v>
      </c>
      <c r="BV10" s="44" t="s">
        <v>535</v>
      </c>
      <c r="BW10" s="39" t="s">
        <v>261</v>
      </c>
      <c r="BX10" s="56">
        <v>3115574790</v>
      </c>
      <c r="BY10" s="39"/>
      <c r="BZ10" s="39" t="s">
        <v>396</v>
      </c>
      <c r="CA10" s="39"/>
      <c r="CB10" s="39"/>
      <c r="CC10" s="44"/>
      <c r="CD10" s="44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 t="s">
        <v>234</v>
      </c>
      <c r="DH10" s="44">
        <v>41724907</v>
      </c>
      <c r="DI10" s="39" t="s">
        <v>234</v>
      </c>
      <c r="DJ10" s="44" t="s">
        <v>235</v>
      </c>
      <c r="DK10" s="57" t="s">
        <v>447</v>
      </c>
      <c r="DL10" s="50">
        <v>1</v>
      </c>
      <c r="DM10" s="57" t="s">
        <v>448</v>
      </c>
      <c r="DN10" s="39"/>
      <c r="DO10" s="58">
        <v>3203007783</v>
      </c>
      <c r="DP10" s="39"/>
      <c r="DQ10" s="59" t="s">
        <v>416</v>
      </c>
      <c r="DR10" s="44" t="s">
        <v>350</v>
      </c>
      <c r="DS10" s="44" t="s">
        <v>459</v>
      </c>
      <c r="DT10" s="39">
        <v>68276</v>
      </c>
      <c r="DU10" s="44" t="s">
        <v>447</v>
      </c>
      <c r="DV10" s="44">
        <v>41724907</v>
      </c>
      <c r="DW10" s="44" t="s">
        <v>464</v>
      </c>
      <c r="DX10" s="44" t="s">
        <v>413</v>
      </c>
      <c r="DY10" s="39" t="s">
        <v>409</v>
      </c>
      <c r="DZ10" s="60">
        <v>60234374834</v>
      </c>
      <c r="EA10" s="39">
        <v>10</v>
      </c>
      <c r="EB10" s="44"/>
      <c r="EC10" s="39"/>
      <c r="ED10" s="39"/>
      <c r="EE10" s="39"/>
      <c r="EF10" s="39"/>
      <c r="EG10" s="44"/>
      <c r="EH10" s="3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61">
        <v>830112432</v>
      </c>
      <c r="GX10" s="62" t="s">
        <v>507</v>
      </c>
      <c r="GY10" s="44" t="s">
        <v>508</v>
      </c>
      <c r="GZ10" s="63" t="s">
        <v>509</v>
      </c>
      <c r="HA10" s="39"/>
      <c r="HB10" s="61">
        <v>3115831679</v>
      </c>
      <c r="HC10" s="64" t="s">
        <v>510</v>
      </c>
      <c r="HD10" s="44" t="s">
        <v>507</v>
      </c>
      <c r="HE10" s="61">
        <v>830112432</v>
      </c>
      <c r="HF10" s="61" t="s">
        <v>470</v>
      </c>
      <c r="HG10" s="44" t="s">
        <v>471</v>
      </c>
      <c r="HH10" s="61" t="s">
        <v>470</v>
      </c>
      <c r="HI10" s="44" t="s">
        <v>511</v>
      </c>
      <c r="HJ10" s="39">
        <v>10</v>
      </c>
      <c r="HK10" s="39" t="s">
        <v>473</v>
      </c>
      <c r="HL10" s="40" t="s">
        <v>253</v>
      </c>
      <c r="HM10" s="40" t="s">
        <v>266</v>
      </c>
      <c r="HN10" s="40" t="s">
        <v>530</v>
      </c>
      <c r="HO10" s="40" t="s">
        <v>530</v>
      </c>
      <c r="HP10" s="40" t="s">
        <v>530</v>
      </c>
      <c r="HQ10" s="40" t="s">
        <v>530</v>
      </c>
      <c r="HR10" s="40" t="s">
        <v>530</v>
      </c>
      <c r="HS10" s="40" t="s">
        <v>530</v>
      </c>
      <c r="HT10" s="40" t="s">
        <v>530</v>
      </c>
      <c r="HU10" s="40" t="s">
        <v>530</v>
      </c>
      <c r="HV10" s="40" t="s">
        <v>266</v>
      </c>
      <c r="HW10" s="40" t="s">
        <v>266</v>
      </c>
      <c r="HX10" s="40" t="s">
        <v>266</v>
      </c>
      <c r="HY10" s="40" t="s">
        <v>266</v>
      </c>
      <c r="HZ10" s="40" t="s">
        <v>530</v>
      </c>
      <c r="IA10" s="40" t="s">
        <v>530</v>
      </c>
      <c r="IB10" s="40" t="s">
        <v>266</v>
      </c>
      <c r="IC10" s="40" t="s">
        <v>530</v>
      </c>
      <c r="ID10" s="40" t="s">
        <v>255</v>
      </c>
      <c r="IE10" s="40" t="s">
        <v>255</v>
      </c>
      <c r="IF10" s="40" t="s">
        <v>530</v>
      </c>
      <c r="IG10" s="40" t="s">
        <v>266</v>
      </c>
      <c r="IH10" s="40" t="s">
        <v>266</v>
      </c>
      <c r="II10" s="40" t="s">
        <v>266</v>
      </c>
      <c r="IJ10" s="47" t="s">
        <v>527</v>
      </c>
      <c r="IK10" s="40"/>
      <c r="IL10" s="40"/>
      <c r="IM10" s="40"/>
      <c r="IN10" s="40"/>
      <c r="IO10" s="40"/>
      <c r="IP10" s="40"/>
      <c r="IQ10" s="40"/>
      <c r="IR10" s="39" t="s">
        <v>531</v>
      </c>
      <c r="IS10" s="40" t="s">
        <v>540</v>
      </c>
      <c r="IT10" s="40">
        <v>0</v>
      </c>
      <c r="IU10" s="40"/>
    </row>
    <row r="11" spans="1:255" ht="17.25" customHeight="1" x14ac:dyDescent="0.25">
      <c r="A11" s="39" t="s">
        <v>223</v>
      </c>
      <c r="B11" s="40"/>
      <c r="C11" s="41">
        <v>56309</v>
      </c>
      <c r="D11" s="41">
        <v>57339</v>
      </c>
      <c r="E11" s="42">
        <v>10077955</v>
      </c>
      <c r="F11" s="42" t="s">
        <v>524</v>
      </c>
      <c r="G11" s="40"/>
      <c r="H11" s="40"/>
      <c r="I11" s="40" t="s">
        <v>530</v>
      </c>
      <c r="J11" s="40" t="s">
        <v>530</v>
      </c>
      <c r="K11" s="40" t="s">
        <v>530</v>
      </c>
      <c r="L11" s="40" t="s">
        <v>530</v>
      </c>
      <c r="M11" s="40"/>
      <c r="N11" s="43" t="s">
        <v>229</v>
      </c>
      <c r="O11" s="40" t="s">
        <v>230</v>
      </c>
      <c r="P11" s="42">
        <v>10077955</v>
      </c>
      <c r="Q11" s="44" t="s">
        <v>231</v>
      </c>
      <c r="R11" s="40"/>
      <c r="S11" s="40"/>
      <c r="T11" s="45">
        <v>45292</v>
      </c>
      <c r="U11" s="40"/>
      <c r="V11" s="40"/>
      <c r="W11" s="40"/>
      <c r="X11" s="39" t="s">
        <v>234</v>
      </c>
      <c r="Y11" s="39" t="s">
        <v>235</v>
      </c>
      <c r="Z11" s="46">
        <v>1020803454</v>
      </c>
      <c r="AA11" s="47" t="s">
        <v>249</v>
      </c>
      <c r="AB11" s="47" t="s">
        <v>530</v>
      </c>
      <c r="AC11" s="48">
        <v>1790000</v>
      </c>
      <c r="AD11" s="39">
        <v>0</v>
      </c>
      <c r="AE11" s="48">
        <v>392000</v>
      </c>
      <c r="AF11" s="39">
        <v>0</v>
      </c>
      <c r="AG11" s="39">
        <v>0</v>
      </c>
      <c r="AH11" s="49">
        <f>+AC11</f>
        <v>1790000</v>
      </c>
      <c r="AI11" s="39" t="s">
        <v>253</v>
      </c>
      <c r="AJ11" s="39" t="s">
        <v>254</v>
      </c>
      <c r="AK11" s="50">
        <v>0.08</v>
      </c>
      <c r="AL11" s="39">
        <v>0</v>
      </c>
      <c r="AM11" s="49">
        <f>+AC11*AK11</f>
        <v>143200</v>
      </c>
      <c r="AN11" s="50">
        <v>0</v>
      </c>
      <c r="AO11" s="49">
        <f>+AE11*AN11</f>
        <v>0</v>
      </c>
      <c r="AP11" s="51">
        <v>2.57</v>
      </c>
      <c r="AQ11" s="49">
        <f>+(AH11*AP11)/100</f>
        <v>46003</v>
      </c>
      <c r="AR11" s="50">
        <v>0.08</v>
      </c>
      <c r="AS11" s="52">
        <f>+AC11*AR11</f>
        <v>143200</v>
      </c>
      <c r="AT11" s="39">
        <v>7300</v>
      </c>
      <c r="AU11" s="39" t="s">
        <v>255</v>
      </c>
      <c r="AV11" s="39" t="s">
        <v>255</v>
      </c>
      <c r="AW11" s="39">
        <v>0</v>
      </c>
      <c r="AX11" s="39" t="s">
        <v>258</v>
      </c>
      <c r="AY11" s="53" t="s">
        <v>327</v>
      </c>
      <c r="AZ11" s="39" t="s">
        <v>261</v>
      </c>
      <c r="BA11" s="39">
        <v>11001</v>
      </c>
      <c r="BB11" s="39" t="s">
        <v>328</v>
      </c>
      <c r="BC11" s="39">
        <v>4</v>
      </c>
      <c r="BD11" s="39" t="s">
        <v>329</v>
      </c>
      <c r="BE11" s="39" t="s">
        <v>330</v>
      </c>
      <c r="BF11" s="53" t="s">
        <v>331</v>
      </c>
      <c r="BG11" s="53">
        <v>3133573803</v>
      </c>
      <c r="BH11" s="53">
        <v>3133573803</v>
      </c>
      <c r="BI11" s="39" t="s">
        <v>332</v>
      </c>
      <c r="BJ11" s="39" t="s">
        <v>261</v>
      </c>
      <c r="BK11" s="39" t="s">
        <v>350</v>
      </c>
      <c r="BL11" s="39" t="s">
        <v>351</v>
      </c>
      <c r="BM11" s="54">
        <v>44378</v>
      </c>
      <c r="BN11" s="54">
        <v>45473</v>
      </c>
      <c r="BO11" s="55">
        <v>45292</v>
      </c>
      <c r="BP11" s="55">
        <v>45292</v>
      </c>
      <c r="BQ11" s="39" t="s">
        <v>234</v>
      </c>
      <c r="BR11" s="39" t="s">
        <v>235</v>
      </c>
      <c r="BS11" s="39">
        <v>1030657004</v>
      </c>
      <c r="BT11" s="39" t="s">
        <v>373</v>
      </c>
      <c r="BU11" s="39">
        <v>11001</v>
      </c>
      <c r="BV11" s="44" t="s">
        <v>374</v>
      </c>
      <c r="BW11" s="39" t="s">
        <v>261</v>
      </c>
      <c r="BX11" s="56">
        <v>3506768790</v>
      </c>
      <c r="BY11" s="39"/>
      <c r="BZ11" s="39" t="s">
        <v>398</v>
      </c>
      <c r="CA11" s="39"/>
      <c r="CB11" s="39"/>
      <c r="CC11" s="44"/>
      <c r="CD11" s="44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 t="s">
        <v>234</v>
      </c>
      <c r="DH11" s="44">
        <v>41724907</v>
      </c>
      <c r="DI11" s="39" t="s">
        <v>234</v>
      </c>
      <c r="DJ11" s="44" t="s">
        <v>235</v>
      </c>
      <c r="DK11" s="57" t="s">
        <v>449</v>
      </c>
      <c r="DL11" s="50">
        <v>1</v>
      </c>
      <c r="DM11" s="57" t="s">
        <v>448</v>
      </c>
      <c r="DN11" s="39"/>
      <c r="DO11" s="58">
        <v>3203007783</v>
      </c>
      <c r="DP11" s="39"/>
      <c r="DQ11" s="59" t="s">
        <v>450</v>
      </c>
      <c r="DR11" s="44" t="s">
        <v>350</v>
      </c>
      <c r="DS11" s="44" t="s">
        <v>460</v>
      </c>
      <c r="DT11" s="39">
        <v>68276</v>
      </c>
      <c r="DU11" s="44" t="s">
        <v>449</v>
      </c>
      <c r="DV11" s="44">
        <v>41724907</v>
      </c>
      <c r="DW11" s="44" t="s">
        <v>464</v>
      </c>
      <c r="DX11" s="44" t="s">
        <v>413</v>
      </c>
      <c r="DY11" s="39" t="s">
        <v>409</v>
      </c>
      <c r="DZ11" s="60">
        <v>60234374834</v>
      </c>
      <c r="EA11" s="39">
        <v>10</v>
      </c>
      <c r="EB11" s="44"/>
      <c r="EC11" s="39"/>
      <c r="ED11" s="39"/>
      <c r="EE11" s="39"/>
      <c r="EF11" s="39"/>
      <c r="EG11" s="44"/>
      <c r="EH11" s="3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61">
        <v>800075096</v>
      </c>
      <c r="GX11" s="62" t="s">
        <v>512</v>
      </c>
      <c r="GY11" s="44" t="s">
        <v>513</v>
      </c>
      <c r="GZ11" s="63" t="s">
        <v>514</v>
      </c>
      <c r="HA11" s="39"/>
      <c r="HB11" s="61">
        <v>3012225587</v>
      </c>
      <c r="HC11" s="64" t="s">
        <v>515</v>
      </c>
      <c r="HD11" s="44" t="s">
        <v>512</v>
      </c>
      <c r="HE11" s="61">
        <v>800075096</v>
      </c>
      <c r="HF11" s="61" t="s">
        <v>470</v>
      </c>
      <c r="HG11" s="44" t="s">
        <v>471</v>
      </c>
      <c r="HH11" s="61" t="s">
        <v>516</v>
      </c>
      <c r="HI11" s="67" t="s">
        <v>517</v>
      </c>
      <c r="HJ11" s="39">
        <v>10</v>
      </c>
      <c r="HK11" s="39" t="s">
        <v>473</v>
      </c>
      <c r="HL11" s="40" t="s">
        <v>253</v>
      </c>
      <c r="HM11" s="40" t="s">
        <v>266</v>
      </c>
      <c r="HN11" s="40" t="s">
        <v>530</v>
      </c>
      <c r="HO11" s="40" t="s">
        <v>530</v>
      </c>
      <c r="HP11" s="40" t="s">
        <v>530</v>
      </c>
      <c r="HQ11" s="40" t="s">
        <v>530</v>
      </c>
      <c r="HR11" s="40" t="s">
        <v>530</v>
      </c>
      <c r="HS11" s="40" t="s">
        <v>530</v>
      </c>
      <c r="HT11" s="40" t="s">
        <v>530</v>
      </c>
      <c r="HU11" s="40" t="s">
        <v>530</v>
      </c>
      <c r="HV11" s="40" t="s">
        <v>266</v>
      </c>
      <c r="HW11" s="40" t="s">
        <v>266</v>
      </c>
      <c r="HX11" s="40" t="s">
        <v>266</v>
      </c>
      <c r="HY11" s="40" t="s">
        <v>266</v>
      </c>
      <c r="HZ11" s="40" t="s">
        <v>530</v>
      </c>
      <c r="IA11" s="40" t="s">
        <v>530</v>
      </c>
      <c r="IB11" s="40" t="s">
        <v>266</v>
      </c>
      <c r="IC11" s="40" t="s">
        <v>530</v>
      </c>
      <c r="ID11" s="40" t="s">
        <v>255</v>
      </c>
      <c r="IE11" s="40" t="s">
        <v>255</v>
      </c>
      <c r="IF11" s="40" t="s">
        <v>530</v>
      </c>
      <c r="IG11" s="40" t="s">
        <v>266</v>
      </c>
      <c r="IH11" s="40" t="s">
        <v>266</v>
      </c>
      <c r="II11" s="40" t="s">
        <v>266</v>
      </c>
      <c r="IJ11" s="47" t="s">
        <v>527</v>
      </c>
      <c r="IK11" s="40"/>
      <c r="IL11" s="40"/>
      <c r="IM11" s="40"/>
      <c r="IN11" s="40"/>
      <c r="IO11" s="40"/>
      <c r="IP11" s="40"/>
      <c r="IQ11" s="40"/>
      <c r="IR11" s="39" t="s">
        <v>531</v>
      </c>
      <c r="IS11" s="40" t="s">
        <v>538</v>
      </c>
      <c r="IT11" s="40">
        <v>0</v>
      </c>
      <c r="IU11" s="40"/>
    </row>
    <row r="12" spans="1:255" ht="17.25" customHeight="1" x14ac:dyDescent="0.25">
      <c r="A12" s="9" t="s">
        <v>210</v>
      </c>
      <c r="B12" s="30"/>
      <c r="C12" s="33">
        <v>56296</v>
      </c>
      <c r="D12" s="33">
        <v>57326</v>
      </c>
      <c r="E12" s="37">
        <v>10077953</v>
      </c>
      <c r="F12" s="37" t="s">
        <v>524</v>
      </c>
      <c r="G12" s="30"/>
      <c r="H12" s="30"/>
      <c r="I12" s="30" t="s">
        <v>530</v>
      </c>
      <c r="J12" s="30" t="s">
        <v>530</v>
      </c>
      <c r="K12" s="30" t="s">
        <v>530</v>
      </c>
      <c r="L12" s="30"/>
      <c r="M12" s="30"/>
      <c r="N12" s="10" t="s">
        <v>227</v>
      </c>
      <c r="O12" s="30" t="s">
        <v>230</v>
      </c>
      <c r="P12" s="37">
        <v>10077953</v>
      </c>
      <c r="Q12" s="11" t="s">
        <v>231</v>
      </c>
      <c r="R12" s="30"/>
      <c r="S12" s="30"/>
      <c r="T12" s="34">
        <v>45292</v>
      </c>
      <c r="U12" s="30"/>
      <c r="V12" s="30"/>
      <c r="W12" s="30"/>
      <c r="X12" s="9" t="s">
        <v>234</v>
      </c>
      <c r="Y12" s="9" t="s">
        <v>235</v>
      </c>
      <c r="Z12" s="12">
        <v>52403047</v>
      </c>
      <c r="AA12" s="13" t="s">
        <v>236</v>
      </c>
      <c r="AB12" s="13" t="s">
        <v>530</v>
      </c>
      <c r="AC12" s="14">
        <v>1400000</v>
      </c>
      <c r="AD12" s="9">
        <v>0</v>
      </c>
      <c r="AE12" s="14">
        <v>112000</v>
      </c>
      <c r="AF12" s="9">
        <v>0</v>
      </c>
      <c r="AG12" s="9">
        <v>0</v>
      </c>
      <c r="AH12" s="15">
        <f>+AC12</f>
        <v>1400000</v>
      </c>
      <c r="AI12" s="9" t="s">
        <v>253</v>
      </c>
      <c r="AJ12" s="9" t="s">
        <v>254</v>
      </c>
      <c r="AK12" s="16">
        <v>0.08</v>
      </c>
      <c r="AL12" s="9">
        <v>0</v>
      </c>
      <c r="AM12" s="15">
        <f>+AC12*AK12</f>
        <v>112000</v>
      </c>
      <c r="AN12" s="16">
        <v>0</v>
      </c>
      <c r="AO12" s="15">
        <f>+AE12*AN12</f>
        <v>0</v>
      </c>
      <c r="AP12" s="17">
        <v>2.57</v>
      </c>
      <c r="AQ12" s="15">
        <f>+(AH12*AP12)/100</f>
        <v>35980</v>
      </c>
      <c r="AR12" s="16">
        <v>0.08</v>
      </c>
      <c r="AS12" s="35">
        <f>+AC12*AR12</f>
        <v>112000</v>
      </c>
      <c r="AT12" s="9">
        <v>7300</v>
      </c>
      <c r="AU12" s="9" t="s">
        <v>255</v>
      </c>
      <c r="AV12" s="9" t="s">
        <v>255</v>
      </c>
      <c r="AW12" s="9">
        <v>0</v>
      </c>
      <c r="AX12" s="9" t="s">
        <v>258</v>
      </c>
      <c r="AY12" s="19" t="s">
        <v>260</v>
      </c>
      <c r="AZ12" s="9" t="s">
        <v>261</v>
      </c>
      <c r="BA12" s="9">
        <v>11001</v>
      </c>
      <c r="BB12" s="9" t="s">
        <v>262</v>
      </c>
      <c r="BC12" s="9">
        <v>3</v>
      </c>
      <c r="BD12" s="9" t="s">
        <v>263</v>
      </c>
      <c r="BE12" s="9" t="s">
        <v>264</v>
      </c>
      <c r="BF12" s="18" t="s">
        <v>265</v>
      </c>
      <c r="BG12" s="19">
        <v>3172742026</v>
      </c>
      <c r="BH12" s="19">
        <v>3172742026</v>
      </c>
      <c r="BI12" s="9" t="s">
        <v>260</v>
      </c>
      <c r="BJ12" s="9" t="s">
        <v>261</v>
      </c>
      <c r="BK12" s="9" t="s">
        <v>350</v>
      </c>
      <c r="BL12" s="9" t="s">
        <v>351</v>
      </c>
      <c r="BM12" s="20">
        <v>44348</v>
      </c>
      <c r="BN12" s="20">
        <v>45443</v>
      </c>
      <c r="BO12" s="36">
        <v>45292</v>
      </c>
      <c r="BP12" s="36">
        <v>45292</v>
      </c>
      <c r="BQ12" s="9" t="s">
        <v>234</v>
      </c>
      <c r="BR12" s="9" t="s">
        <v>235</v>
      </c>
      <c r="BS12" s="9">
        <v>3086281</v>
      </c>
      <c r="BT12" s="9" t="s">
        <v>352</v>
      </c>
      <c r="BU12" s="9">
        <v>11001</v>
      </c>
      <c r="BV12" s="11" t="s">
        <v>353</v>
      </c>
      <c r="BW12" s="9" t="s">
        <v>261</v>
      </c>
      <c r="BX12" s="21">
        <v>3115019022</v>
      </c>
      <c r="BY12" s="9"/>
      <c r="BZ12" s="9" t="s">
        <v>381</v>
      </c>
      <c r="CA12" s="9" t="s">
        <v>234</v>
      </c>
      <c r="CB12" s="9" t="s">
        <v>235</v>
      </c>
      <c r="CC12" s="11">
        <v>79735172</v>
      </c>
      <c r="CD12" s="9" t="s">
        <v>382</v>
      </c>
      <c r="CE12" s="9">
        <v>11001</v>
      </c>
      <c r="CF12" s="9" t="s">
        <v>525</v>
      </c>
      <c r="CG12" s="11" t="s">
        <v>261</v>
      </c>
      <c r="CH12" s="11">
        <v>3212615014</v>
      </c>
      <c r="CI12" s="11"/>
      <c r="CJ12" s="19" t="s">
        <v>402</v>
      </c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 t="s">
        <v>234</v>
      </c>
      <c r="DH12" s="11">
        <v>19277583</v>
      </c>
      <c r="DI12" s="9" t="s">
        <v>234</v>
      </c>
      <c r="DJ12" s="11" t="s">
        <v>235</v>
      </c>
      <c r="DK12" s="22" t="s">
        <v>404</v>
      </c>
      <c r="DL12" s="16">
        <v>1</v>
      </c>
      <c r="DM12" s="22" t="s">
        <v>405</v>
      </c>
      <c r="DN12" s="9"/>
      <c r="DO12" s="23">
        <v>3123390064</v>
      </c>
      <c r="DP12" s="9"/>
      <c r="DQ12" s="24" t="s">
        <v>406</v>
      </c>
      <c r="DR12" s="11" t="s">
        <v>350</v>
      </c>
      <c r="DS12" s="11" t="s">
        <v>407</v>
      </c>
      <c r="DT12" s="9">
        <v>25758</v>
      </c>
      <c r="DU12" s="11" t="s">
        <v>404</v>
      </c>
      <c r="DV12" s="11">
        <v>19277583</v>
      </c>
      <c r="DW12" s="11" t="s">
        <v>464</v>
      </c>
      <c r="DX12" s="11" t="s">
        <v>408</v>
      </c>
      <c r="DY12" s="9" t="s">
        <v>409</v>
      </c>
      <c r="DZ12" s="25">
        <v>24957013318</v>
      </c>
      <c r="EA12" s="9">
        <v>10</v>
      </c>
      <c r="EB12" s="11"/>
      <c r="EC12" s="9"/>
      <c r="ED12" s="9"/>
      <c r="EE12" s="9"/>
      <c r="EF12" s="9"/>
      <c r="EG12" s="11"/>
      <c r="EH12" s="9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26"/>
      <c r="GX12" s="27"/>
      <c r="GY12" s="11"/>
      <c r="GZ12" s="28"/>
      <c r="HA12" s="9"/>
      <c r="HB12" s="23"/>
      <c r="HC12" s="29"/>
      <c r="HD12" s="11"/>
      <c r="HE12" s="26"/>
      <c r="HF12" s="26"/>
      <c r="HG12" s="11"/>
      <c r="HH12" s="26"/>
      <c r="HI12" s="11"/>
      <c r="HJ12" s="9"/>
      <c r="HK12" s="9" t="s">
        <v>92</v>
      </c>
      <c r="HL12" s="30" t="s">
        <v>253</v>
      </c>
      <c r="HM12" s="30" t="s">
        <v>266</v>
      </c>
      <c r="HN12" s="30" t="s">
        <v>530</v>
      </c>
      <c r="HO12" s="30" t="s">
        <v>530</v>
      </c>
      <c r="HP12" s="30" t="s">
        <v>530</v>
      </c>
      <c r="HQ12" s="30" t="s">
        <v>530</v>
      </c>
      <c r="HR12" s="30" t="s">
        <v>530</v>
      </c>
      <c r="HS12" s="30" t="s">
        <v>530</v>
      </c>
      <c r="HT12" s="30" t="s">
        <v>530</v>
      </c>
      <c r="HU12" s="30" t="s">
        <v>530</v>
      </c>
      <c r="HV12" s="30" t="s">
        <v>266</v>
      </c>
      <c r="HW12" s="30" t="s">
        <v>266</v>
      </c>
      <c r="HX12" s="30" t="s">
        <v>266</v>
      </c>
      <c r="HY12" s="30" t="s">
        <v>266</v>
      </c>
      <c r="HZ12" s="30" t="s">
        <v>530</v>
      </c>
      <c r="IA12" s="30" t="s">
        <v>530</v>
      </c>
      <c r="IB12" s="30" t="s">
        <v>266</v>
      </c>
      <c r="IC12" s="30" t="s">
        <v>530</v>
      </c>
      <c r="ID12" s="30" t="s">
        <v>255</v>
      </c>
      <c r="IE12" s="30" t="s">
        <v>255</v>
      </c>
      <c r="IF12" s="30" t="s">
        <v>530</v>
      </c>
      <c r="IG12" s="30" t="s">
        <v>266</v>
      </c>
      <c r="IH12" s="30" t="s">
        <v>266</v>
      </c>
      <c r="II12" s="30" t="s">
        <v>266</v>
      </c>
      <c r="IJ12" s="13" t="s">
        <v>526</v>
      </c>
      <c r="IK12" s="30"/>
      <c r="IL12" s="30"/>
      <c r="IM12" s="30"/>
      <c r="IN12" s="30"/>
      <c r="IO12" s="30"/>
      <c r="IP12" s="30"/>
      <c r="IQ12" s="30"/>
      <c r="IR12" s="9" t="s">
        <v>266</v>
      </c>
      <c r="IS12" s="30"/>
      <c r="IT12" s="30">
        <v>0</v>
      </c>
      <c r="IU12" s="30"/>
    </row>
    <row r="13" spans="1:255" ht="17.25" customHeight="1" x14ac:dyDescent="0.25">
      <c r="A13" s="9" t="s">
        <v>212</v>
      </c>
      <c r="B13" s="30"/>
      <c r="C13" s="69">
        <v>56298</v>
      </c>
      <c r="D13" s="33">
        <v>57328</v>
      </c>
      <c r="E13" s="37">
        <v>10077956</v>
      </c>
      <c r="F13" s="37" t="s">
        <v>524</v>
      </c>
      <c r="G13" s="30"/>
      <c r="H13" s="30"/>
      <c r="I13" s="30" t="s">
        <v>530</v>
      </c>
      <c r="J13" s="30" t="s">
        <v>530</v>
      </c>
      <c r="K13" s="30" t="s">
        <v>530</v>
      </c>
      <c r="L13" s="30"/>
      <c r="M13" s="30"/>
      <c r="N13" s="10" t="s">
        <v>228</v>
      </c>
      <c r="O13" s="30" t="s">
        <v>230</v>
      </c>
      <c r="P13" s="37">
        <v>10077956</v>
      </c>
      <c r="Q13" s="9" t="s">
        <v>232</v>
      </c>
      <c r="R13" s="30"/>
      <c r="S13" s="30"/>
      <c r="T13" s="34">
        <v>45292</v>
      </c>
      <c r="U13" s="30"/>
      <c r="V13" s="30"/>
      <c r="W13" s="30"/>
      <c r="X13" s="9" t="s">
        <v>234</v>
      </c>
      <c r="Y13" s="9" t="s">
        <v>235</v>
      </c>
      <c r="Z13" s="12">
        <v>52935492</v>
      </c>
      <c r="AA13" s="13" t="s">
        <v>238</v>
      </c>
      <c r="AB13" s="13" t="s">
        <v>530</v>
      </c>
      <c r="AC13" s="14">
        <v>1100000</v>
      </c>
      <c r="AD13" s="9">
        <v>0</v>
      </c>
      <c r="AE13" s="14">
        <v>0</v>
      </c>
      <c r="AF13" s="9">
        <v>0</v>
      </c>
      <c r="AG13" s="9">
        <v>0</v>
      </c>
      <c r="AH13" s="15">
        <f>+AC13</f>
        <v>1100000</v>
      </c>
      <c r="AI13" s="9" t="s">
        <v>253</v>
      </c>
      <c r="AJ13" s="9" t="s">
        <v>256</v>
      </c>
      <c r="AK13" s="16">
        <v>0.08</v>
      </c>
      <c r="AL13" s="9">
        <v>0</v>
      </c>
      <c r="AM13" s="15">
        <f>+AC13*AK13</f>
        <v>88000</v>
      </c>
      <c r="AN13" s="16">
        <v>0</v>
      </c>
      <c r="AO13" s="15">
        <f>+AE13*AN13</f>
        <v>0</v>
      </c>
      <c r="AP13" s="17">
        <v>2.57</v>
      </c>
      <c r="AQ13" s="15">
        <f>+(AH13*AP13)/100</f>
        <v>28270</v>
      </c>
      <c r="AR13" s="16">
        <v>0.08</v>
      </c>
      <c r="AS13" s="35">
        <f>+AC13*AR13</f>
        <v>88000</v>
      </c>
      <c r="AT13" s="32">
        <f>7300/3</f>
        <v>2433.3333333333335</v>
      </c>
      <c r="AU13" s="9" t="s">
        <v>255</v>
      </c>
      <c r="AV13" s="9" t="s">
        <v>255</v>
      </c>
      <c r="AW13" s="9">
        <v>0</v>
      </c>
      <c r="AX13" s="9" t="s">
        <v>259</v>
      </c>
      <c r="AY13" s="19" t="s">
        <v>272</v>
      </c>
      <c r="AZ13" s="9" t="s">
        <v>261</v>
      </c>
      <c r="BA13" s="9">
        <v>11001</v>
      </c>
      <c r="BB13" s="9" t="s">
        <v>262</v>
      </c>
      <c r="BC13" s="9">
        <v>3</v>
      </c>
      <c r="BD13" s="9" t="s">
        <v>263</v>
      </c>
      <c r="BE13" s="9" t="s">
        <v>264</v>
      </c>
      <c r="BF13" s="19" t="s">
        <v>273</v>
      </c>
      <c r="BG13" s="19">
        <v>3113578010</v>
      </c>
      <c r="BH13" s="19">
        <v>3188370732</v>
      </c>
      <c r="BI13" s="9" t="s">
        <v>272</v>
      </c>
      <c r="BJ13" s="9" t="s">
        <v>261</v>
      </c>
      <c r="BK13" s="9" t="s">
        <v>350</v>
      </c>
      <c r="BL13" s="9" t="s">
        <v>351</v>
      </c>
      <c r="BM13" s="20">
        <v>42917</v>
      </c>
      <c r="BN13" s="20">
        <v>45473</v>
      </c>
      <c r="BO13" s="36">
        <v>45292</v>
      </c>
      <c r="BP13" s="36">
        <v>45292</v>
      </c>
      <c r="BQ13" s="9" t="s">
        <v>234</v>
      </c>
      <c r="BR13" s="9" t="s">
        <v>235</v>
      </c>
      <c r="BS13" s="9">
        <v>79862010</v>
      </c>
      <c r="BT13" s="9" t="s">
        <v>355</v>
      </c>
      <c r="BU13" s="9">
        <v>11001</v>
      </c>
      <c r="BV13" s="11" t="s">
        <v>356</v>
      </c>
      <c r="BW13" s="9" t="s">
        <v>261</v>
      </c>
      <c r="BX13" s="21">
        <v>3112377775</v>
      </c>
      <c r="BY13" s="9"/>
      <c r="BZ13" s="9" t="s">
        <v>385</v>
      </c>
      <c r="CA13" s="9" t="s">
        <v>234</v>
      </c>
      <c r="CB13" s="9" t="s">
        <v>235</v>
      </c>
      <c r="CC13" s="31">
        <v>41755656</v>
      </c>
      <c r="CD13" s="9" t="s">
        <v>386</v>
      </c>
      <c r="CE13" s="9">
        <v>11001</v>
      </c>
      <c r="CF13" s="9" t="s">
        <v>532</v>
      </c>
      <c r="CG13" s="9" t="s">
        <v>261</v>
      </c>
      <c r="CH13" s="9">
        <v>3003631948</v>
      </c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 t="s">
        <v>234</v>
      </c>
      <c r="DH13" s="11">
        <v>19385224</v>
      </c>
      <c r="DI13" s="9" t="s">
        <v>234</v>
      </c>
      <c r="DJ13" s="11" t="s">
        <v>235</v>
      </c>
      <c r="DK13" s="22" t="s">
        <v>419</v>
      </c>
      <c r="DL13" s="16">
        <v>1</v>
      </c>
      <c r="DM13" s="22" t="s">
        <v>420</v>
      </c>
      <c r="DN13" s="9"/>
      <c r="DO13" s="23">
        <v>3106776021</v>
      </c>
      <c r="DP13" s="9"/>
      <c r="DQ13" s="24" t="s">
        <v>421</v>
      </c>
      <c r="DR13" s="11" t="s">
        <v>350</v>
      </c>
      <c r="DS13" s="11" t="s">
        <v>261</v>
      </c>
      <c r="DT13" s="9">
        <v>11001</v>
      </c>
      <c r="DU13" s="11" t="s">
        <v>419</v>
      </c>
      <c r="DV13" s="11">
        <v>19385224</v>
      </c>
      <c r="DW13" s="11" t="s">
        <v>464</v>
      </c>
      <c r="DX13" s="11" t="s">
        <v>408</v>
      </c>
      <c r="DY13" s="9" t="s">
        <v>409</v>
      </c>
      <c r="DZ13" s="25">
        <v>81335549</v>
      </c>
      <c r="EA13" s="9">
        <v>10</v>
      </c>
      <c r="EB13" s="11"/>
      <c r="EC13" s="9"/>
      <c r="ED13" s="9"/>
      <c r="EE13" s="9"/>
      <c r="EF13" s="9"/>
      <c r="EG13" s="11"/>
      <c r="EH13" s="9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26"/>
      <c r="GX13" s="27"/>
      <c r="GY13" s="11"/>
      <c r="GZ13" s="28"/>
      <c r="HA13" s="9"/>
      <c r="HB13" s="23"/>
      <c r="HC13" s="29"/>
      <c r="HD13" s="11"/>
      <c r="HE13" s="26"/>
      <c r="HF13" s="26"/>
      <c r="HG13" s="11"/>
      <c r="HH13" s="26"/>
      <c r="HI13" s="11"/>
      <c r="HJ13" s="9"/>
      <c r="HK13" s="9" t="s">
        <v>92</v>
      </c>
      <c r="HL13" s="30" t="s">
        <v>253</v>
      </c>
      <c r="HM13" s="30" t="s">
        <v>266</v>
      </c>
      <c r="HN13" s="30" t="s">
        <v>530</v>
      </c>
      <c r="HO13" s="30" t="s">
        <v>530</v>
      </c>
      <c r="HP13" s="30" t="s">
        <v>530</v>
      </c>
      <c r="HQ13" s="30" t="s">
        <v>530</v>
      </c>
      <c r="HR13" s="30" t="s">
        <v>530</v>
      </c>
      <c r="HS13" s="30" t="s">
        <v>530</v>
      </c>
      <c r="HT13" s="30" t="s">
        <v>530</v>
      </c>
      <c r="HU13" s="30" t="s">
        <v>530</v>
      </c>
      <c r="HV13" s="30" t="s">
        <v>266</v>
      </c>
      <c r="HW13" s="30" t="s">
        <v>266</v>
      </c>
      <c r="HX13" s="30" t="s">
        <v>266</v>
      </c>
      <c r="HY13" s="30" t="s">
        <v>266</v>
      </c>
      <c r="HZ13" s="30" t="s">
        <v>530</v>
      </c>
      <c r="IA13" s="30" t="s">
        <v>530</v>
      </c>
      <c r="IB13" s="30" t="s">
        <v>266</v>
      </c>
      <c r="IC13" s="30" t="s">
        <v>530</v>
      </c>
      <c r="ID13" s="30" t="s">
        <v>255</v>
      </c>
      <c r="IE13" s="30" t="s">
        <v>255</v>
      </c>
      <c r="IF13" s="30" t="s">
        <v>530</v>
      </c>
      <c r="IG13" s="30" t="s">
        <v>266</v>
      </c>
      <c r="IH13" s="30" t="s">
        <v>266</v>
      </c>
      <c r="II13" s="30" t="s">
        <v>266</v>
      </c>
      <c r="IJ13" s="13" t="s">
        <v>526</v>
      </c>
      <c r="IK13" s="30"/>
      <c r="IL13" s="30"/>
      <c r="IM13" s="30"/>
      <c r="IN13" s="30"/>
      <c r="IO13" s="30"/>
      <c r="IP13" s="30"/>
      <c r="IQ13" s="30"/>
      <c r="IR13" s="9" t="s">
        <v>266</v>
      </c>
      <c r="IS13" s="30"/>
      <c r="IT13" s="30">
        <v>0</v>
      </c>
      <c r="IU13" s="30"/>
    </row>
    <row r="14" spans="1:255" ht="17.25" customHeight="1" x14ac:dyDescent="0.25">
      <c r="A14" s="9" t="s">
        <v>213</v>
      </c>
      <c r="B14" s="30"/>
      <c r="C14" s="33">
        <v>56299</v>
      </c>
      <c r="D14" s="33">
        <v>57329</v>
      </c>
      <c r="E14" s="37">
        <v>10077954</v>
      </c>
      <c r="F14" s="37" t="s">
        <v>524</v>
      </c>
      <c r="G14" s="30"/>
      <c r="H14" s="30"/>
      <c r="I14" s="30" t="s">
        <v>530</v>
      </c>
      <c r="J14" s="30" t="s">
        <v>530</v>
      </c>
      <c r="K14" s="30" t="s">
        <v>530</v>
      </c>
      <c r="L14" s="30"/>
      <c r="M14" s="30"/>
      <c r="N14" s="10" t="s">
        <v>228</v>
      </c>
      <c r="O14" s="30" t="s">
        <v>230</v>
      </c>
      <c r="P14" s="37">
        <v>10077954</v>
      </c>
      <c r="Q14" s="11" t="s">
        <v>231</v>
      </c>
      <c r="R14" s="30"/>
      <c r="S14" s="30"/>
      <c r="T14" s="34">
        <v>45292</v>
      </c>
      <c r="U14" s="30"/>
      <c r="V14" s="30"/>
      <c r="W14" s="30"/>
      <c r="X14" s="9" t="s">
        <v>234</v>
      </c>
      <c r="Y14" s="9" t="s">
        <v>235</v>
      </c>
      <c r="Z14" s="31">
        <v>79231137</v>
      </c>
      <c r="AA14" s="13" t="s">
        <v>239</v>
      </c>
      <c r="AB14" s="13" t="s">
        <v>530</v>
      </c>
      <c r="AC14" s="14">
        <v>1720000</v>
      </c>
      <c r="AD14" s="9">
        <v>0</v>
      </c>
      <c r="AE14" s="14">
        <v>0</v>
      </c>
      <c r="AF14" s="9">
        <v>0</v>
      </c>
      <c r="AG14" s="9">
        <v>0</v>
      </c>
      <c r="AH14" s="15">
        <f>+AC14</f>
        <v>1720000</v>
      </c>
      <c r="AI14" s="9" t="s">
        <v>253</v>
      </c>
      <c r="AJ14" s="9" t="s">
        <v>254</v>
      </c>
      <c r="AK14" s="16">
        <v>0.08</v>
      </c>
      <c r="AL14" s="9">
        <v>0</v>
      </c>
      <c r="AM14" s="15">
        <f>+AC14*AK14</f>
        <v>137600</v>
      </c>
      <c r="AN14" s="16">
        <v>0</v>
      </c>
      <c r="AO14" s="15">
        <f>+AE14*AN14</f>
        <v>0</v>
      </c>
      <c r="AP14" s="17">
        <v>2.57</v>
      </c>
      <c r="AQ14" s="15">
        <f>+(AH14*AP14)/100</f>
        <v>44204</v>
      </c>
      <c r="AR14" s="16">
        <v>0.08</v>
      </c>
      <c r="AS14" s="35">
        <f>+AC14*AR14</f>
        <v>137600</v>
      </c>
      <c r="AT14" s="9">
        <v>7300</v>
      </c>
      <c r="AU14" s="9" t="s">
        <v>255</v>
      </c>
      <c r="AV14" s="9" t="s">
        <v>255</v>
      </c>
      <c r="AW14" s="9">
        <v>0</v>
      </c>
      <c r="AX14" s="9" t="s">
        <v>258</v>
      </c>
      <c r="AY14" s="19" t="s">
        <v>274</v>
      </c>
      <c r="AZ14" s="9" t="s">
        <v>261</v>
      </c>
      <c r="BA14" s="9">
        <v>11001</v>
      </c>
      <c r="BB14" s="9" t="s">
        <v>275</v>
      </c>
      <c r="BC14" s="9">
        <v>4</v>
      </c>
      <c r="BD14" s="9" t="s">
        <v>276</v>
      </c>
      <c r="BE14" s="9" t="s">
        <v>277</v>
      </c>
      <c r="BF14" s="19" t="s">
        <v>347</v>
      </c>
      <c r="BG14" s="19" t="s">
        <v>278</v>
      </c>
      <c r="BH14" s="19" t="s">
        <v>278</v>
      </c>
      <c r="BI14" s="9" t="s">
        <v>279</v>
      </c>
      <c r="BJ14" s="9" t="s">
        <v>261</v>
      </c>
      <c r="BK14" s="9" t="s">
        <v>350</v>
      </c>
      <c r="BL14" s="9" t="s">
        <v>351</v>
      </c>
      <c r="BM14" s="20">
        <v>44743</v>
      </c>
      <c r="BN14" s="20">
        <v>45473</v>
      </c>
      <c r="BO14" s="36">
        <v>45292</v>
      </c>
      <c r="BP14" s="36">
        <v>45292</v>
      </c>
      <c r="BQ14" s="9" t="s">
        <v>234</v>
      </c>
      <c r="BR14" s="9" t="s">
        <v>235</v>
      </c>
      <c r="BS14" s="9">
        <v>1032383222</v>
      </c>
      <c r="BT14" s="9" t="s">
        <v>357</v>
      </c>
      <c r="BU14" s="9">
        <v>11001</v>
      </c>
      <c r="BV14" s="11" t="s">
        <v>358</v>
      </c>
      <c r="BW14" s="9" t="s">
        <v>261</v>
      </c>
      <c r="BX14" s="21">
        <v>3192892325</v>
      </c>
      <c r="BY14" s="9"/>
      <c r="BZ14" s="9" t="s">
        <v>387</v>
      </c>
      <c r="CA14" s="9" t="s">
        <v>234</v>
      </c>
      <c r="CB14" s="9" t="s">
        <v>235</v>
      </c>
      <c r="CC14" s="31">
        <v>1113036215</v>
      </c>
      <c r="CD14" s="19" t="s">
        <v>388</v>
      </c>
      <c r="CE14" s="9">
        <v>11001</v>
      </c>
      <c r="CF14" s="9" t="s">
        <v>279</v>
      </c>
      <c r="CG14" s="11" t="s">
        <v>261</v>
      </c>
      <c r="CH14" s="11">
        <v>3244399063</v>
      </c>
      <c r="CI14" s="11"/>
      <c r="CJ14" s="19" t="s">
        <v>403</v>
      </c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 t="s">
        <v>234</v>
      </c>
      <c r="DH14" s="11">
        <v>41634040</v>
      </c>
      <c r="DI14" s="9" t="s">
        <v>234</v>
      </c>
      <c r="DJ14" s="11" t="s">
        <v>235</v>
      </c>
      <c r="DK14" s="22" t="s">
        <v>422</v>
      </c>
      <c r="DL14" s="16">
        <v>1</v>
      </c>
      <c r="DM14" s="22" t="s">
        <v>423</v>
      </c>
      <c r="DN14" s="9"/>
      <c r="DO14" s="23">
        <v>3112226718</v>
      </c>
      <c r="DP14" s="9"/>
      <c r="DQ14" s="24" t="s">
        <v>424</v>
      </c>
      <c r="DR14" s="11" t="s">
        <v>350</v>
      </c>
      <c r="DS14" s="11" t="s">
        <v>261</v>
      </c>
      <c r="DT14" s="9">
        <v>11001</v>
      </c>
      <c r="DU14" s="11" t="s">
        <v>422</v>
      </c>
      <c r="DV14" s="11">
        <v>41634040</v>
      </c>
      <c r="DW14" s="11" t="s">
        <v>464</v>
      </c>
      <c r="DX14" s="11" t="s">
        <v>408</v>
      </c>
      <c r="DY14" s="9" t="s">
        <v>409</v>
      </c>
      <c r="DZ14" s="25">
        <v>55100796</v>
      </c>
      <c r="EA14" s="9">
        <v>10</v>
      </c>
      <c r="EB14" s="11"/>
      <c r="EC14" s="9"/>
      <c r="ED14" s="9"/>
      <c r="EE14" s="9"/>
      <c r="EF14" s="9"/>
      <c r="EG14" s="11"/>
      <c r="EH14" s="9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26"/>
      <c r="GX14" s="27"/>
      <c r="GY14" s="11"/>
      <c r="GZ14" s="28"/>
      <c r="HA14" s="9"/>
      <c r="HB14" s="23"/>
      <c r="HC14" s="29"/>
      <c r="HD14" s="11"/>
      <c r="HE14" s="26"/>
      <c r="HF14" s="26"/>
      <c r="HG14" s="11"/>
      <c r="HH14" s="26"/>
      <c r="HI14" s="11"/>
      <c r="HJ14" s="9"/>
      <c r="HK14" s="9" t="s">
        <v>92</v>
      </c>
      <c r="HL14" s="30" t="s">
        <v>253</v>
      </c>
      <c r="HM14" s="30" t="s">
        <v>266</v>
      </c>
      <c r="HN14" s="30" t="s">
        <v>530</v>
      </c>
      <c r="HO14" s="30" t="s">
        <v>530</v>
      </c>
      <c r="HP14" s="30" t="s">
        <v>530</v>
      </c>
      <c r="HQ14" s="30" t="s">
        <v>530</v>
      </c>
      <c r="HR14" s="30" t="s">
        <v>530</v>
      </c>
      <c r="HS14" s="30" t="s">
        <v>530</v>
      </c>
      <c r="HT14" s="30" t="s">
        <v>530</v>
      </c>
      <c r="HU14" s="30" t="s">
        <v>530</v>
      </c>
      <c r="HV14" s="30" t="s">
        <v>266</v>
      </c>
      <c r="HW14" s="30" t="s">
        <v>266</v>
      </c>
      <c r="HX14" s="30" t="s">
        <v>266</v>
      </c>
      <c r="HY14" s="30" t="s">
        <v>266</v>
      </c>
      <c r="HZ14" s="30" t="s">
        <v>530</v>
      </c>
      <c r="IA14" s="30" t="s">
        <v>530</v>
      </c>
      <c r="IB14" s="30" t="s">
        <v>266</v>
      </c>
      <c r="IC14" s="30" t="s">
        <v>530</v>
      </c>
      <c r="ID14" s="30" t="s">
        <v>255</v>
      </c>
      <c r="IE14" s="30" t="s">
        <v>255</v>
      </c>
      <c r="IF14" s="30" t="s">
        <v>530</v>
      </c>
      <c r="IG14" s="30" t="s">
        <v>266</v>
      </c>
      <c r="IH14" s="30" t="s">
        <v>266</v>
      </c>
      <c r="II14" s="30" t="s">
        <v>266</v>
      </c>
      <c r="IJ14" s="13" t="s">
        <v>526</v>
      </c>
      <c r="IK14" s="30"/>
      <c r="IL14" s="30"/>
      <c r="IM14" s="30"/>
      <c r="IN14" s="30"/>
      <c r="IO14" s="30"/>
      <c r="IP14" s="30"/>
      <c r="IQ14" s="30"/>
      <c r="IR14" s="9" t="s">
        <v>266</v>
      </c>
      <c r="IS14" s="30"/>
      <c r="IT14" s="30">
        <v>0</v>
      </c>
      <c r="IU14" s="30"/>
    </row>
    <row r="15" spans="1:255" ht="17.25" customHeight="1" x14ac:dyDescent="0.25">
      <c r="A15" s="9" t="s">
        <v>218</v>
      </c>
      <c r="B15" s="30"/>
      <c r="C15" s="33">
        <v>56304</v>
      </c>
      <c r="D15" s="33">
        <v>57334</v>
      </c>
      <c r="E15" s="37">
        <v>10077949</v>
      </c>
      <c r="F15" s="37" t="s">
        <v>524</v>
      </c>
      <c r="G15" s="30"/>
      <c r="H15" s="30"/>
      <c r="I15" s="30" t="s">
        <v>530</v>
      </c>
      <c r="J15" s="30" t="s">
        <v>530</v>
      </c>
      <c r="K15" s="30" t="s">
        <v>530</v>
      </c>
      <c r="L15" s="30"/>
      <c r="M15" s="30"/>
      <c r="N15" s="10" t="s">
        <v>227</v>
      </c>
      <c r="O15" s="30" t="s">
        <v>230</v>
      </c>
      <c r="P15" s="37">
        <v>10077949</v>
      </c>
      <c r="Q15" s="11" t="s">
        <v>231</v>
      </c>
      <c r="R15" s="30"/>
      <c r="S15" s="30"/>
      <c r="T15" s="34">
        <v>45292</v>
      </c>
      <c r="U15" s="30"/>
      <c r="V15" s="30"/>
      <c r="W15" s="30"/>
      <c r="X15" s="9" t="s">
        <v>234</v>
      </c>
      <c r="Y15" s="9" t="s">
        <v>235</v>
      </c>
      <c r="Z15" s="12">
        <v>1016072124</v>
      </c>
      <c r="AA15" s="13" t="s">
        <v>244</v>
      </c>
      <c r="AB15" s="13" t="s">
        <v>546</v>
      </c>
      <c r="AC15" s="14">
        <v>1450000</v>
      </c>
      <c r="AD15" s="9">
        <v>0</v>
      </c>
      <c r="AE15" s="14">
        <v>237000</v>
      </c>
      <c r="AF15" s="9">
        <v>0</v>
      </c>
      <c r="AG15" s="9">
        <v>0</v>
      </c>
      <c r="AH15" s="15">
        <f>+AC15</f>
        <v>1450000</v>
      </c>
      <c r="AI15" s="9" t="s">
        <v>253</v>
      </c>
      <c r="AJ15" s="9" t="s">
        <v>254</v>
      </c>
      <c r="AK15" s="16">
        <v>0.08</v>
      </c>
      <c r="AL15" s="9">
        <v>0</v>
      </c>
      <c r="AM15" s="15">
        <f>+AC15*AK15</f>
        <v>116000</v>
      </c>
      <c r="AN15" s="16">
        <v>0</v>
      </c>
      <c r="AO15" s="15">
        <f>+AE15*AN15</f>
        <v>0</v>
      </c>
      <c r="AP15" s="17">
        <v>2.57</v>
      </c>
      <c r="AQ15" s="15">
        <f>+(AH15*AP15)/100</f>
        <v>37265</v>
      </c>
      <c r="AR15" s="16">
        <v>0.08</v>
      </c>
      <c r="AS15" s="35">
        <f>+AC15*AR15</f>
        <v>116000</v>
      </c>
      <c r="AT15" s="9">
        <v>7300</v>
      </c>
      <c r="AU15" s="9" t="s">
        <v>255</v>
      </c>
      <c r="AV15" s="9" t="s">
        <v>255</v>
      </c>
      <c r="AW15" s="9">
        <v>0</v>
      </c>
      <c r="AX15" s="9" t="s">
        <v>258</v>
      </c>
      <c r="AY15" s="19" t="s">
        <v>303</v>
      </c>
      <c r="AZ15" s="9" t="s">
        <v>261</v>
      </c>
      <c r="BA15" s="9">
        <v>11001</v>
      </c>
      <c r="BB15" s="9" t="s">
        <v>304</v>
      </c>
      <c r="BC15" s="9">
        <v>4</v>
      </c>
      <c r="BD15" s="9" t="s">
        <v>305</v>
      </c>
      <c r="BE15" s="9" t="s">
        <v>306</v>
      </c>
      <c r="BF15" s="19" t="s">
        <v>349</v>
      </c>
      <c r="BG15" s="19">
        <v>3004112860</v>
      </c>
      <c r="BH15" s="19">
        <v>3006510243</v>
      </c>
      <c r="BI15" s="9" t="s">
        <v>307</v>
      </c>
      <c r="BJ15" s="9" t="s">
        <v>261</v>
      </c>
      <c r="BK15" s="9" t="s">
        <v>350</v>
      </c>
      <c r="BL15" s="9" t="s">
        <v>351</v>
      </c>
      <c r="BM15" s="20">
        <v>43891</v>
      </c>
      <c r="BN15" s="20">
        <v>45351</v>
      </c>
      <c r="BO15" s="36">
        <v>45292</v>
      </c>
      <c r="BP15" s="36">
        <v>45292</v>
      </c>
      <c r="BQ15" s="9" t="s">
        <v>234</v>
      </c>
      <c r="BR15" s="9" t="s">
        <v>235</v>
      </c>
      <c r="BS15" s="9">
        <v>79691995</v>
      </c>
      <c r="BT15" s="9" t="s">
        <v>364</v>
      </c>
      <c r="BU15" s="9">
        <v>11001</v>
      </c>
      <c r="BV15" s="11" t="s">
        <v>365</v>
      </c>
      <c r="BW15" s="9" t="s">
        <v>261</v>
      </c>
      <c r="BX15" s="21">
        <v>3005701905</v>
      </c>
      <c r="BY15" s="9"/>
      <c r="BZ15" s="9" t="s">
        <v>393</v>
      </c>
      <c r="CA15" s="9"/>
      <c r="CB15" s="9"/>
      <c r="CC15" s="11"/>
      <c r="CD15" s="11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 t="s">
        <v>234</v>
      </c>
      <c r="DH15" s="11">
        <v>41634040</v>
      </c>
      <c r="DI15" s="9" t="s">
        <v>234</v>
      </c>
      <c r="DJ15" s="11" t="s">
        <v>235</v>
      </c>
      <c r="DK15" s="22" t="s">
        <v>422</v>
      </c>
      <c r="DL15" s="16">
        <v>1</v>
      </c>
      <c r="DM15" s="22" t="s">
        <v>423</v>
      </c>
      <c r="DN15" s="9"/>
      <c r="DO15" s="23">
        <v>3112226718</v>
      </c>
      <c r="DP15" s="9"/>
      <c r="DQ15" s="24" t="s">
        <v>424</v>
      </c>
      <c r="DR15" s="11" t="s">
        <v>350</v>
      </c>
      <c r="DS15" s="11" t="s">
        <v>261</v>
      </c>
      <c r="DT15" s="9">
        <v>11001</v>
      </c>
      <c r="DU15" s="11" t="s">
        <v>422</v>
      </c>
      <c r="DV15" s="11">
        <v>41634040</v>
      </c>
      <c r="DW15" s="11" t="s">
        <v>464</v>
      </c>
      <c r="DX15" s="11" t="s">
        <v>408</v>
      </c>
      <c r="DY15" s="9" t="s">
        <v>409</v>
      </c>
      <c r="DZ15" s="25">
        <v>55100796</v>
      </c>
      <c r="EA15" s="9">
        <v>10</v>
      </c>
      <c r="EB15" s="11"/>
      <c r="EC15" s="9"/>
      <c r="ED15" s="9"/>
      <c r="EE15" s="9"/>
      <c r="EF15" s="9"/>
      <c r="EG15" s="23"/>
      <c r="EH15" s="9"/>
      <c r="EI15" s="24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26"/>
      <c r="GX15" s="27"/>
      <c r="GY15" s="11"/>
      <c r="GZ15" s="28"/>
      <c r="HA15" s="9"/>
      <c r="HB15" s="23"/>
      <c r="HC15" s="29"/>
      <c r="HD15" s="11"/>
      <c r="HE15" s="26"/>
      <c r="HF15" s="26"/>
      <c r="HG15" s="11"/>
      <c r="HH15" s="26"/>
      <c r="HI15" s="11"/>
      <c r="HJ15" s="9"/>
      <c r="HK15" s="9" t="s">
        <v>92</v>
      </c>
      <c r="HL15" s="30" t="s">
        <v>253</v>
      </c>
      <c r="HM15" s="30" t="s">
        <v>266</v>
      </c>
      <c r="HN15" s="30" t="s">
        <v>530</v>
      </c>
      <c r="HO15" s="30" t="s">
        <v>530</v>
      </c>
      <c r="HP15" s="30" t="s">
        <v>530</v>
      </c>
      <c r="HQ15" s="30" t="s">
        <v>530</v>
      </c>
      <c r="HR15" s="30" t="s">
        <v>530</v>
      </c>
      <c r="HS15" s="30" t="s">
        <v>530</v>
      </c>
      <c r="HT15" s="30" t="s">
        <v>530</v>
      </c>
      <c r="HU15" s="30" t="s">
        <v>530</v>
      </c>
      <c r="HV15" s="30" t="s">
        <v>266</v>
      </c>
      <c r="HW15" s="30" t="s">
        <v>266</v>
      </c>
      <c r="HX15" s="30" t="s">
        <v>266</v>
      </c>
      <c r="HY15" s="30" t="s">
        <v>266</v>
      </c>
      <c r="HZ15" s="30" t="s">
        <v>530</v>
      </c>
      <c r="IA15" s="30" t="s">
        <v>530</v>
      </c>
      <c r="IB15" s="30" t="s">
        <v>266</v>
      </c>
      <c r="IC15" s="30" t="s">
        <v>530</v>
      </c>
      <c r="ID15" s="30" t="s">
        <v>255</v>
      </c>
      <c r="IE15" s="30" t="s">
        <v>255</v>
      </c>
      <c r="IF15" s="30" t="s">
        <v>530</v>
      </c>
      <c r="IG15" s="30" t="s">
        <v>266</v>
      </c>
      <c r="IH15" s="30" t="s">
        <v>266</v>
      </c>
      <c r="II15" s="30" t="s">
        <v>266</v>
      </c>
      <c r="IJ15" s="13" t="s">
        <v>526</v>
      </c>
      <c r="IK15" s="30"/>
      <c r="IL15" s="30"/>
      <c r="IM15" s="30"/>
      <c r="IN15" s="30"/>
      <c r="IO15" s="30"/>
      <c r="IP15" s="30"/>
      <c r="IQ15" s="30"/>
      <c r="IR15" s="9" t="s">
        <v>266</v>
      </c>
      <c r="IS15" s="30" t="s">
        <v>523</v>
      </c>
      <c r="IT15" s="30">
        <v>0</v>
      </c>
      <c r="IU15" s="30"/>
    </row>
    <row r="16" spans="1:255" s="120" customFormat="1" ht="17.25" customHeight="1" x14ac:dyDescent="0.25">
      <c r="A16" s="9" t="s">
        <v>222</v>
      </c>
      <c r="B16" s="30"/>
      <c r="C16" s="69">
        <v>56308</v>
      </c>
      <c r="D16" s="33">
        <v>57338</v>
      </c>
      <c r="E16" s="37">
        <v>10077958</v>
      </c>
      <c r="F16" s="37" t="s">
        <v>524</v>
      </c>
      <c r="G16" s="30"/>
      <c r="H16" s="30"/>
      <c r="I16" s="30" t="s">
        <v>530</v>
      </c>
      <c r="J16" s="30" t="s">
        <v>530</v>
      </c>
      <c r="K16" s="30" t="s">
        <v>530</v>
      </c>
      <c r="L16" s="30"/>
      <c r="M16" s="30"/>
      <c r="N16" s="10" t="s">
        <v>228</v>
      </c>
      <c r="O16" s="30" t="s">
        <v>230</v>
      </c>
      <c r="P16" s="37">
        <v>10077958</v>
      </c>
      <c r="Q16" s="9" t="s">
        <v>232</v>
      </c>
      <c r="R16" s="30"/>
      <c r="S16" s="30"/>
      <c r="T16" s="34">
        <v>45292</v>
      </c>
      <c r="U16" s="30"/>
      <c r="V16" s="30"/>
      <c r="W16" s="30"/>
      <c r="X16" s="9" t="s">
        <v>234</v>
      </c>
      <c r="Y16" s="9" t="s">
        <v>235</v>
      </c>
      <c r="Z16" s="12">
        <v>1014185453</v>
      </c>
      <c r="AA16" s="13" t="s">
        <v>248</v>
      </c>
      <c r="AB16" s="13" t="s">
        <v>530</v>
      </c>
      <c r="AC16" s="14">
        <v>1161000</v>
      </c>
      <c r="AD16" s="9">
        <v>0</v>
      </c>
      <c r="AE16" s="14">
        <v>0</v>
      </c>
      <c r="AF16" s="9">
        <v>0</v>
      </c>
      <c r="AG16" s="9">
        <v>0</v>
      </c>
      <c r="AH16" s="15">
        <f>+AC16</f>
        <v>1161000</v>
      </c>
      <c r="AI16" s="9" t="s">
        <v>253</v>
      </c>
      <c r="AJ16" s="9" t="s">
        <v>256</v>
      </c>
      <c r="AK16" s="16">
        <v>0.08</v>
      </c>
      <c r="AL16" s="9">
        <v>0</v>
      </c>
      <c r="AM16" s="15">
        <f>+AC16*AK16</f>
        <v>92880</v>
      </c>
      <c r="AN16" s="16">
        <v>0</v>
      </c>
      <c r="AO16" s="15">
        <f>+AE16*AN16</f>
        <v>0</v>
      </c>
      <c r="AP16" s="17">
        <v>2.57</v>
      </c>
      <c r="AQ16" s="15">
        <f>+(AH16*AP16)/100</f>
        <v>29837.7</v>
      </c>
      <c r="AR16" s="16">
        <v>0.08</v>
      </c>
      <c r="AS16" s="35">
        <f>+AC16*AR16</f>
        <v>92880</v>
      </c>
      <c r="AT16" s="32">
        <f>7300/3</f>
        <v>2433.3333333333335</v>
      </c>
      <c r="AU16" s="9" t="s">
        <v>255</v>
      </c>
      <c r="AV16" s="9" t="s">
        <v>255</v>
      </c>
      <c r="AW16" s="9">
        <v>0</v>
      </c>
      <c r="AX16" s="9" t="s">
        <v>259</v>
      </c>
      <c r="AY16" s="19" t="s">
        <v>325</v>
      </c>
      <c r="AZ16" s="9" t="s">
        <v>261</v>
      </c>
      <c r="BA16" s="9">
        <v>11001</v>
      </c>
      <c r="BB16" s="9" t="s">
        <v>262</v>
      </c>
      <c r="BC16" s="9">
        <v>3</v>
      </c>
      <c r="BD16" s="9" t="s">
        <v>263</v>
      </c>
      <c r="BE16" s="9" t="s">
        <v>264</v>
      </c>
      <c r="BF16" s="19" t="s">
        <v>326</v>
      </c>
      <c r="BG16" s="19">
        <v>3212296026</v>
      </c>
      <c r="BH16" s="19">
        <v>3212296026</v>
      </c>
      <c r="BI16" s="9" t="s">
        <v>325</v>
      </c>
      <c r="BJ16" s="9" t="s">
        <v>261</v>
      </c>
      <c r="BK16" s="9" t="s">
        <v>350</v>
      </c>
      <c r="BL16" s="9" t="s">
        <v>351</v>
      </c>
      <c r="BM16" s="20">
        <v>44774</v>
      </c>
      <c r="BN16" s="20">
        <v>45504</v>
      </c>
      <c r="BO16" s="36">
        <v>45292</v>
      </c>
      <c r="BP16" s="36">
        <v>45292</v>
      </c>
      <c r="BQ16" s="9" t="s">
        <v>234</v>
      </c>
      <c r="BR16" s="9" t="s">
        <v>235</v>
      </c>
      <c r="BS16" s="9">
        <v>79734862</v>
      </c>
      <c r="BT16" s="9" t="s">
        <v>371</v>
      </c>
      <c r="BU16" s="9">
        <v>11001</v>
      </c>
      <c r="BV16" s="11" t="s">
        <v>372</v>
      </c>
      <c r="BW16" s="9" t="s">
        <v>261</v>
      </c>
      <c r="BX16" s="21">
        <v>3203058516</v>
      </c>
      <c r="BY16" s="9"/>
      <c r="BZ16" s="9" t="s">
        <v>397</v>
      </c>
      <c r="CA16" s="9"/>
      <c r="CB16" s="9"/>
      <c r="CC16" s="11"/>
      <c r="CD16" s="11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 t="s">
        <v>234</v>
      </c>
      <c r="DH16" s="11">
        <v>19385224</v>
      </c>
      <c r="DI16" s="9" t="s">
        <v>234</v>
      </c>
      <c r="DJ16" s="11" t="s">
        <v>235</v>
      </c>
      <c r="DK16" s="22" t="s">
        <v>419</v>
      </c>
      <c r="DL16" s="16">
        <v>1</v>
      </c>
      <c r="DM16" s="22" t="s">
        <v>420</v>
      </c>
      <c r="DN16" s="9"/>
      <c r="DO16" s="23">
        <v>3106776021</v>
      </c>
      <c r="DP16" s="9"/>
      <c r="DQ16" s="24" t="s">
        <v>421</v>
      </c>
      <c r="DR16" s="11" t="s">
        <v>350</v>
      </c>
      <c r="DS16" s="11" t="s">
        <v>261</v>
      </c>
      <c r="DT16" s="9">
        <v>11001</v>
      </c>
      <c r="DU16" s="11" t="s">
        <v>419</v>
      </c>
      <c r="DV16" s="11">
        <v>19385224</v>
      </c>
      <c r="DW16" s="11" t="s">
        <v>464</v>
      </c>
      <c r="DX16" s="11" t="s">
        <v>408</v>
      </c>
      <c r="DY16" s="9" t="s">
        <v>409</v>
      </c>
      <c r="DZ16" s="25">
        <v>81335549</v>
      </c>
      <c r="EA16" s="9">
        <v>10</v>
      </c>
      <c r="EB16" s="11"/>
      <c r="EC16" s="9"/>
      <c r="ED16" s="9"/>
      <c r="EE16" s="9"/>
      <c r="EF16" s="9"/>
      <c r="EG16" s="11"/>
      <c r="EH16" s="9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26"/>
      <c r="GX16" s="27"/>
      <c r="GY16" s="11"/>
      <c r="GZ16" s="28"/>
      <c r="HA16" s="9"/>
      <c r="HB16" s="23"/>
      <c r="HC16" s="29"/>
      <c r="HD16" s="11"/>
      <c r="HE16" s="26"/>
      <c r="HF16" s="26"/>
      <c r="HG16" s="11"/>
      <c r="HH16" s="26"/>
      <c r="HI16" s="11"/>
      <c r="HJ16" s="9"/>
      <c r="HK16" s="9" t="s">
        <v>92</v>
      </c>
      <c r="HL16" s="30" t="s">
        <v>253</v>
      </c>
      <c r="HM16" s="30" t="s">
        <v>266</v>
      </c>
      <c r="HN16" s="30" t="s">
        <v>530</v>
      </c>
      <c r="HO16" s="30" t="s">
        <v>530</v>
      </c>
      <c r="HP16" s="30" t="s">
        <v>530</v>
      </c>
      <c r="HQ16" s="30" t="s">
        <v>530</v>
      </c>
      <c r="HR16" s="30" t="s">
        <v>530</v>
      </c>
      <c r="HS16" s="30" t="s">
        <v>530</v>
      </c>
      <c r="HT16" s="30" t="s">
        <v>530</v>
      </c>
      <c r="HU16" s="30" t="s">
        <v>530</v>
      </c>
      <c r="HV16" s="30" t="s">
        <v>266</v>
      </c>
      <c r="HW16" s="30" t="s">
        <v>266</v>
      </c>
      <c r="HX16" s="30" t="s">
        <v>266</v>
      </c>
      <c r="HY16" s="30" t="s">
        <v>266</v>
      </c>
      <c r="HZ16" s="30" t="s">
        <v>530</v>
      </c>
      <c r="IA16" s="30" t="s">
        <v>530</v>
      </c>
      <c r="IB16" s="30" t="s">
        <v>266</v>
      </c>
      <c r="IC16" s="30" t="s">
        <v>530</v>
      </c>
      <c r="ID16" s="30" t="s">
        <v>255</v>
      </c>
      <c r="IE16" s="30" t="s">
        <v>255</v>
      </c>
      <c r="IF16" s="30" t="s">
        <v>530</v>
      </c>
      <c r="IG16" s="30" t="s">
        <v>266</v>
      </c>
      <c r="IH16" s="30" t="s">
        <v>266</v>
      </c>
      <c r="II16" s="30" t="s">
        <v>266</v>
      </c>
      <c r="IJ16" s="13" t="s">
        <v>526</v>
      </c>
      <c r="IK16" s="30"/>
      <c r="IL16" s="30"/>
      <c r="IM16" s="30"/>
      <c r="IN16" s="30"/>
      <c r="IO16" s="30"/>
      <c r="IP16" s="30"/>
      <c r="IQ16" s="30"/>
      <c r="IR16" s="9" t="s">
        <v>266</v>
      </c>
      <c r="IS16" s="30" t="s">
        <v>541</v>
      </c>
      <c r="IT16" s="30">
        <v>0</v>
      </c>
      <c r="IU16" s="30"/>
    </row>
    <row r="17" spans="1:255" ht="17.25" customHeight="1" x14ac:dyDescent="0.25">
      <c r="A17" s="9" t="s">
        <v>226</v>
      </c>
      <c r="B17" s="30"/>
      <c r="C17" s="69">
        <v>56312</v>
      </c>
      <c r="D17" s="33">
        <v>57342</v>
      </c>
      <c r="E17" s="37">
        <v>10077959</v>
      </c>
      <c r="F17" s="37" t="s">
        <v>524</v>
      </c>
      <c r="G17" s="30"/>
      <c r="H17" s="30"/>
      <c r="I17" s="30" t="s">
        <v>530</v>
      </c>
      <c r="J17" s="30" t="s">
        <v>530</v>
      </c>
      <c r="K17" s="30" t="s">
        <v>530</v>
      </c>
      <c r="L17" s="30"/>
      <c r="M17" s="30"/>
      <c r="N17" s="10" t="s">
        <v>228</v>
      </c>
      <c r="O17" s="30" t="s">
        <v>230</v>
      </c>
      <c r="P17" s="37">
        <v>10077959</v>
      </c>
      <c r="Q17" s="9" t="s">
        <v>232</v>
      </c>
      <c r="R17" s="30"/>
      <c r="S17" s="30"/>
      <c r="T17" s="34">
        <v>45292</v>
      </c>
      <c r="U17" s="30"/>
      <c r="V17" s="30"/>
      <c r="W17" s="30"/>
      <c r="X17" s="9" t="s">
        <v>234</v>
      </c>
      <c r="Y17" s="9" t="s">
        <v>235</v>
      </c>
      <c r="Z17" s="31">
        <v>79950149</v>
      </c>
      <c r="AA17" s="13" t="s">
        <v>252</v>
      </c>
      <c r="AB17" s="13" t="s">
        <v>530</v>
      </c>
      <c r="AC17" s="14">
        <v>836000</v>
      </c>
      <c r="AD17" s="9">
        <v>0</v>
      </c>
      <c r="AE17" s="14">
        <v>0</v>
      </c>
      <c r="AF17" s="9">
        <v>0</v>
      </c>
      <c r="AG17" s="9">
        <v>0</v>
      </c>
      <c r="AH17" s="15">
        <f>+AC17</f>
        <v>836000</v>
      </c>
      <c r="AI17" s="9" t="s">
        <v>253</v>
      </c>
      <c r="AJ17" s="9" t="s">
        <v>256</v>
      </c>
      <c r="AK17" s="16">
        <v>0.08</v>
      </c>
      <c r="AL17" s="9">
        <v>0</v>
      </c>
      <c r="AM17" s="15">
        <f>+AC17*AK17</f>
        <v>66880</v>
      </c>
      <c r="AN17" s="16">
        <v>0</v>
      </c>
      <c r="AO17" s="15">
        <f>+AE17*AN17</f>
        <v>0</v>
      </c>
      <c r="AP17" s="17">
        <v>2.57</v>
      </c>
      <c r="AQ17" s="15">
        <f>+(AH17*AP17)/100</f>
        <v>21485.200000000001</v>
      </c>
      <c r="AR17" s="16">
        <v>0.08</v>
      </c>
      <c r="AS17" s="35">
        <f>+AC17*AR17</f>
        <v>66880</v>
      </c>
      <c r="AT17" s="32">
        <f>7300/3</f>
        <v>2433.3333333333335</v>
      </c>
      <c r="AU17" s="9" t="s">
        <v>255</v>
      </c>
      <c r="AV17" s="9" t="s">
        <v>255</v>
      </c>
      <c r="AW17" s="9">
        <v>0</v>
      </c>
      <c r="AX17" s="9" t="s">
        <v>259</v>
      </c>
      <c r="AY17" s="19" t="s">
        <v>342</v>
      </c>
      <c r="AZ17" s="9" t="s">
        <v>261</v>
      </c>
      <c r="BA17" s="9">
        <v>11001</v>
      </c>
      <c r="BB17" s="9" t="s">
        <v>262</v>
      </c>
      <c r="BC17" s="9">
        <v>3</v>
      </c>
      <c r="BD17" s="9" t="s">
        <v>263</v>
      </c>
      <c r="BE17" s="9" t="s">
        <v>264</v>
      </c>
      <c r="BF17" s="19" t="s">
        <v>343</v>
      </c>
      <c r="BG17" s="19" t="s">
        <v>344</v>
      </c>
      <c r="BH17" s="19" t="s">
        <v>345</v>
      </c>
      <c r="BI17" s="9" t="s">
        <v>342</v>
      </c>
      <c r="BJ17" s="9" t="s">
        <v>261</v>
      </c>
      <c r="BK17" s="9" t="s">
        <v>350</v>
      </c>
      <c r="BL17" s="9" t="s">
        <v>351</v>
      </c>
      <c r="BM17" s="20">
        <v>44805</v>
      </c>
      <c r="BN17" s="20">
        <v>45535</v>
      </c>
      <c r="BO17" s="36">
        <v>45292</v>
      </c>
      <c r="BP17" s="36">
        <v>45292</v>
      </c>
      <c r="BQ17" s="9" t="s">
        <v>234</v>
      </c>
      <c r="BR17" s="9" t="s">
        <v>235</v>
      </c>
      <c r="BS17" s="9">
        <v>53055458</v>
      </c>
      <c r="BT17" s="9" t="s">
        <v>379</v>
      </c>
      <c r="BU17" s="9">
        <v>11001</v>
      </c>
      <c r="BV17" s="11" t="s">
        <v>380</v>
      </c>
      <c r="BW17" s="9" t="s">
        <v>261</v>
      </c>
      <c r="BX17" s="21">
        <v>3187655553</v>
      </c>
      <c r="BY17" s="9"/>
      <c r="BZ17" s="9" t="s">
        <v>401</v>
      </c>
      <c r="CA17" s="9"/>
      <c r="CB17" s="9"/>
      <c r="CC17" s="11"/>
      <c r="CD17" s="11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 t="s">
        <v>234</v>
      </c>
      <c r="DH17" s="11">
        <v>19385224</v>
      </c>
      <c r="DI17" s="9" t="s">
        <v>234</v>
      </c>
      <c r="DJ17" s="11" t="s">
        <v>235</v>
      </c>
      <c r="DK17" s="22" t="s">
        <v>419</v>
      </c>
      <c r="DL17" s="16">
        <v>1</v>
      </c>
      <c r="DM17" s="22" t="s">
        <v>420</v>
      </c>
      <c r="DN17" s="9"/>
      <c r="DO17" s="23">
        <v>3106776021</v>
      </c>
      <c r="DP17" s="9"/>
      <c r="DQ17" s="24" t="s">
        <v>421</v>
      </c>
      <c r="DR17" s="11" t="s">
        <v>350</v>
      </c>
      <c r="DS17" s="11" t="s">
        <v>261</v>
      </c>
      <c r="DT17" s="9">
        <v>11001</v>
      </c>
      <c r="DU17" s="11" t="s">
        <v>419</v>
      </c>
      <c r="DV17" s="11">
        <v>19385224</v>
      </c>
      <c r="DW17" s="11" t="s">
        <v>464</v>
      </c>
      <c r="DX17" s="11" t="s">
        <v>408</v>
      </c>
      <c r="DY17" s="9" t="s">
        <v>409</v>
      </c>
      <c r="DZ17" s="25">
        <v>81335549</v>
      </c>
      <c r="EA17" s="9">
        <v>10</v>
      </c>
      <c r="EB17" s="11"/>
      <c r="EC17" s="9"/>
      <c r="ED17" s="9"/>
      <c r="EE17" s="9"/>
      <c r="EF17" s="9"/>
      <c r="EG17" s="11"/>
      <c r="EH17" s="9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26"/>
      <c r="GX17" s="27"/>
      <c r="GY17" s="11"/>
      <c r="GZ17" s="28"/>
      <c r="HA17" s="9"/>
      <c r="HB17" s="23"/>
      <c r="HC17" s="29"/>
      <c r="HD17" s="11"/>
      <c r="HE17" s="26"/>
      <c r="HF17" s="26"/>
      <c r="HG17" s="11"/>
      <c r="HH17" s="26"/>
      <c r="HI17" s="11"/>
      <c r="HJ17" s="9"/>
      <c r="HK17" s="9" t="s">
        <v>92</v>
      </c>
      <c r="HL17" s="30" t="s">
        <v>253</v>
      </c>
      <c r="HM17" s="30" t="s">
        <v>266</v>
      </c>
      <c r="HN17" s="30" t="s">
        <v>530</v>
      </c>
      <c r="HO17" s="30" t="s">
        <v>530</v>
      </c>
      <c r="HP17" s="30" t="s">
        <v>530</v>
      </c>
      <c r="HQ17" s="30" t="s">
        <v>530</v>
      </c>
      <c r="HR17" s="30" t="s">
        <v>530</v>
      </c>
      <c r="HS17" s="30" t="s">
        <v>530</v>
      </c>
      <c r="HT17" s="30" t="s">
        <v>530</v>
      </c>
      <c r="HU17" s="30" t="s">
        <v>530</v>
      </c>
      <c r="HV17" s="30" t="s">
        <v>266</v>
      </c>
      <c r="HW17" s="30" t="s">
        <v>266</v>
      </c>
      <c r="HX17" s="30" t="s">
        <v>266</v>
      </c>
      <c r="HY17" s="30" t="s">
        <v>266</v>
      </c>
      <c r="HZ17" s="30" t="s">
        <v>530</v>
      </c>
      <c r="IA17" s="30" t="s">
        <v>530</v>
      </c>
      <c r="IB17" s="30" t="s">
        <v>266</v>
      </c>
      <c r="IC17" s="30" t="s">
        <v>530</v>
      </c>
      <c r="ID17" s="30" t="s">
        <v>255</v>
      </c>
      <c r="IE17" s="30" t="s">
        <v>255</v>
      </c>
      <c r="IF17" s="30" t="s">
        <v>530</v>
      </c>
      <c r="IG17" s="30" t="s">
        <v>266</v>
      </c>
      <c r="IH17" s="30" t="s">
        <v>266</v>
      </c>
      <c r="II17" s="30" t="s">
        <v>266</v>
      </c>
      <c r="IJ17" s="13" t="s">
        <v>528</v>
      </c>
      <c r="IK17" s="30"/>
      <c r="IL17" s="30"/>
      <c r="IM17" s="30"/>
      <c r="IN17" s="30"/>
      <c r="IO17" s="30"/>
      <c r="IP17" s="30"/>
      <c r="IQ17" s="30"/>
      <c r="IR17" s="9" t="s">
        <v>266</v>
      </c>
      <c r="IS17" s="30" t="s">
        <v>537</v>
      </c>
      <c r="IT17" s="30">
        <v>0</v>
      </c>
      <c r="IU17" s="30"/>
    </row>
    <row r="18" spans="1:255" ht="17.25" customHeight="1" x14ac:dyDescent="0.25">
      <c r="AH18" s="89">
        <f>SUM(AH2:AH17)</f>
        <v>26962000</v>
      </c>
      <c r="AS18" s="38">
        <f>SUM(AS2:AS17)</f>
        <v>2156960</v>
      </c>
    </row>
  </sheetData>
  <autoFilter ref="A1:IU1" xr:uid="{00000000-0001-0000-0000-000000000000}">
    <sortState xmlns:xlrd2="http://schemas.microsoft.com/office/spreadsheetml/2017/richdata2" ref="A2:IU19">
      <sortCondition sortBy="cellColor" ref="A1" dxfId="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4283-1479-4DCB-9543-12C85747DA81}">
  <dimension ref="A1:IU2"/>
  <sheetViews>
    <sheetView workbookViewId="0">
      <selection activeCell="C15" sqref="C15"/>
    </sheetView>
  </sheetViews>
  <sheetFormatPr baseColWidth="10" defaultRowHeight="15" x14ac:dyDescent="0.25"/>
  <sheetData>
    <row r="1" spans="1:255" ht="29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543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257</v>
      </c>
      <c r="AQ1" s="2" t="s">
        <v>40</v>
      </c>
      <c r="AR1" s="3" t="s">
        <v>41</v>
      </c>
      <c r="AS1" s="3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3" t="s">
        <v>50</v>
      </c>
      <c r="BB1" s="5" t="s">
        <v>51</v>
      </c>
      <c r="BC1" s="5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3" t="s">
        <v>65</v>
      </c>
      <c r="BQ1" s="2" t="s">
        <v>66</v>
      </c>
      <c r="BR1" s="2" t="s">
        <v>24</v>
      </c>
      <c r="BS1" s="2" t="s">
        <v>67</v>
      </c>
      <c r="BT1" s="2" t="s">
        <v>68</v>
      </c>
      <c r="BU1" s="3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24</v>
      </c>
      <c r="CC1" s="2" t="s">
        <v>76</v>
      </c>
      <c r="CD1" s="2" t="s">
        <v>77</v>
      </c>
      <c r="CE1" s="6" t="s">
        <v>78</v>
      </c>
      <c r="CF1" s="2" t="s">
        <v>70</v>
      </c>
      <c r="CG1" s="2" t="s">
        <v>71</v>
      </c>
      <c r="CH1" s="2" t="s">
        <v>72</v>
      </c>
      <c r="CI1" s="2" t="s">
        <v>73</v>
      </c>
      <c r="CJ1" s="2" t="s">
        <v>74</v>
      </c>
      <c r="CK1" s="2" t="s">
        <v>79</v>
      </c>
      <c r="CL1" s="2" t="s">
        <v>24</v>
      </c>
      <c r="CM1" s="2" t="s">
        <v>80</v>
      </c>
      <c r="CN1" s="2" t="s">
        <v>81</v>
      </c>
      <c r="CO1" s="6" t="s">
        <v>82</v>
      </c>
      <c r="CP1" s="2" t="s">
        <v>70</v>
      </c>
      <c r="CQ1" s="2" t="s">
        <v>83</v>
      </c>
      <c r="CR1" s="2" t="s">
        <v>72</v>
      </c>
      <c r="CS1" s="2" t="s">
        <v>73</v>
      </c>
      <c r="CT1" s="2" t="s">
        <v>74</v>
      </c>
      <c r="CU1" s="2" t="s">
        <v>84</v>
      </c>
      <c r="CV1" s="2" t="s">
        <v>85</v>
      </c>
      <c r="CW1" s="2" t="s">
        <v>24</v>
      </c>
      <c r="CX1" s="2" t="s">
        <v>86</v>
      </c>
      <c r="CY1" s="2" t="s">
        <v>87</v>
      </c>
      <c r="CZ1" s="2" t="s">
        <v>88</v>
      </c>
      <c r="DA1" s="3" t="s">
        <v>89</v>
      </c>
      <c r="DB1" s="2" t="s">
        <v>70</v>
      </c>
      <c r="DC1" s="2" t="s">
        <v>83</v>
      </c>
      <c r="DD1" s="2" t="s">
        <v>72</v>
      </c>
      <c r="DE1" s="2" t="s">
        <v>73</v>
      </c>
      <c r="DF1" s="2" t="s">
        <v>74</v>
      </c>
      <c r="DG1" s="2" t="s">
        <v>90</v>
      </c>
      <c r="DH1" s="2" t="s">
        <v>91</v>
      </c>
      <c r="DI1" s="2" t="s">
        <v>90</v>
      </c>
      <c r="DJ1" s="2" t="s">
        <v>24</v>
      </c>
      <c r="DK1" s="2" t="s">
        <v>92</v>
      </c>
      <c r="DL1" s="2" t="s">
        <v>93</v>
      </c>
      <c r="DM1" s="2" t="s">
        <v>94</v>
      </c>
      <c r="DN1" s="2" t="s">
        <v>95</v>
      </c>
      <c r="DO1" s="2" t="s">
        <v>72</v>
      </c>
      <c r="DP1" s="2" t="s">
        <v>96</v>
      </c>
      <c r="DQ1" s="2" t="s">
        <v>74</v>
      </c>
      <c r="DR1" s="2" t="s">
        <v>97</v>
      </c>
      <c r="DS1" s="2" t="s">
        <v>98</v>
      </c>
      <c r="DT1" s="6" t="s">
        <v>99</v>
      </c>
      <c r="DU1" s="2" t="s">
        <v>100</v>
      </c>
      <c r="DV1" s="2" t="s">
        <v>101</v>
      </c>
      <c r="DW1" s="2" t="s">
        <v>102</v>
      </c>
      <c r="DX1" s="2" t="s">
        <v>103</v>
      </c>
      <c r="DY1" s="2" t="s">
        <v>104</v>
      </c>
      <c r="DZ1" s="7" t="s">
        <v>105</v>
      </c>
      <c r="EA1" s="2" t="s">
        <v>106</v>
      </c>
      <c r="EB1" s="2" t="s">
        <v>107</v>
      </c>
      <c r="EC1" s="2" t="s">
        <v>108</v>
      </c>
      <c r="ED1" s="2" t="s">
        <v>24</v>
      </c>
      <c r="EE1" s="2" t="s">
        <v>109</v>
      </c>
      <c r="EF1" s="2" t="s">
        <v>110</v>
      </c>
      <c r="EG1" s="2" t="s">
        <v>111</v>
      </c>
      <c r="EH1" s="7" t="s">
        <v>112</v>
      </c>
      <c r="EI1" s="2" t="s">
        <v>113</v>
      </c>
      <c r="EJ1" s="2" t="s">
        <v>114</v>
      </c>
      <c r="EK1" s="2" t="s">
        <v>115</v>
      </c>
      <c r="EL1" s="6" t="s">
        <v>116</v>
      </c>
      <c r="EM1" s="2" t="s">
        <v>117</v>
      </c>
      <c r="EN1" s="2" t="s">
        <v>118</v>
      </c>
      <c r="EO1" s="2" t="s">
        <v>119</v>
      </c>
      <c r="EP1" s="2" t="s">
        <v>120</v>
      </c>
      <c r="EQ1" s="2" t="s">
        <v>121</v>
      </c>
      <c r="ER1" s="2" t="s">
        <v>122</v>
      </c>
      <c r="ES1" s="2" t="s">
        <v>106</v>
      </c>
      <c r="ET1" s="2" t="s">
        <v>123</v>
      </c>
      <c r="EU1" s="2" t="s">
        <v>124</v>
      </c>
      <c r="EV1" s="2" t="s">
        <v>24</v>
      </c>
      <c r="EW1" s="2" t="s">
        <v>125</v>
      </c>
      <c r="EX1" s="2" t="s">
        <v>126</v>
      </c>
      <c r="EY1" s="2" t="s">
        <v>127</v>
      </c>
      <c r="EZ1" s="7" t="s">
        <v>128</v>
      </c>
      <c r="FA1" s="2" t="s">
        <v>129</v>
      </c>
      <c r="FB1" s="2" t="s">
        <v>130</v>
      </c>
      <c r="FC1" s="2" t="s">
        <v>131</v>
      </c>
      <c r="FD1" s="6" t="s">
        <v>132</v>
      </c>
      <c r="FE1" s="2" t="s">
        <v>133</v>
      </c>
      <c r="FF1" s="2" t="s">
        <v>134</v>
      </c>
      <c r="FG1" s="2" t="s">
        <v>135</v>
      </c>
      <c r="FH1" s="2" t="s">
        <v>136</v>
      </c>
      <c r="FI1" s="2" t="s">
        <v>137</v>
      </c>
      <c r="FJ1" s="2" t="s">
        <v>138</v>
      </c>
      <c r="FK1" s="2" t="s">
        <v>106</v>
      </c>
      <c r="FL1" s="2" t="s">
        <v>139</v>
      </c>
      <c r="FM1" s="2" t="s">
        <v>140</v>
      </c>
      <c r="FN1" s="2" t="s">
        <v>24</v>
      </c>
      <c r="FO1" s="2" t="s">
        <v>141</v>
      </c>
      <c r="FP1" s="2" t="s">
        <v>142</v>
      </c>
      <c r="FQ1" s="2" t="s">
        <v>143</v>
      </c>
      <c r="FR1" s="7" t="s">
        <v>144</v>
      </c>
      <c r="FS1" s="2" t="s">
        <v>145</v>
      </c>
      <c r="FT1" s="2" t="s">
        <v>146</v>
      </c>
      <c r="FU1" s="2" t="s">
        <v>147</v>
      </c>
      <c r="FV1" s="6" t="s">
        <v>148</v>
      </c>
      <c r="FW1" s="2" t="s">
        <v>149</v>
      </c>
      <c r="FX1" s="2" t="s">
        <v>150</v>
      </c>
      <c r="FY1" s="2" t="s">
        <v>151</v>
      </c>
      <c r="FZ1" s="2" t="s">
        <v>152</v>
      </c>
      <c r="GA1" s="2" t="s">
        <v>153</v>
      </c>
      <c r="GB1" s="2" t="s">
        <v>154</v>
      </c>
      <c r="GC1" s="2" t="s">
        <v>106</v>
      </c>
      <c r="GD1" s="2" t="s">
        <v>155</v>
      </c>
      <c r="GE1" s="2" t="s">
        <v>156</v>
      </c>
      <c r="GF1" s="2" t="s">
        <v>24</v>
      </c>
      <c r="GG1" s="2" t="s">
        <v>156</v>
      </c>
      <c r="GH1" s="2" t="s">
        <v>157</v>
      </c>
      <c r="GI1" s="2" t="s">
        <v>158</v>
      </c>
      <c r="GJ1" s="2" t="s">
        <v>159</v>
      </c>
      <c r="GK1" s="7" t="s">
        <v>160</v>
      </c>
      <c r="GL1" s="2" t="s">
        <v>161</v>
      </c>
      <c r="GM1" s="2" t="s">
        <v>162</v>
      </c>
      <c r="GN1" s="2" t="s">
        <v>163</v>
      </c>
      <c r="GO1" s="6" t="s">
        <v>164</v>
      </c>
      <c r="GP1" s="2" t="s">
        <v>165</v>
      </c>
      <c r="GQ1" s="2" t="s">
        <v>166</v>
      </c>
      <c r="GR1" s="2" t="s">
        <v>167</v>
      </c>
      <c r="GS1" s="2" t="s">
        <v>168</v>
      </c>
      <c r="GT1" s="2" t="s">
        <v>169</v>
      </c>
      <c r="GU1" s="2" t="s">
        <v>170</v>
      </c>
      <c r="GV1" s="2" t="s">
        <v>106</v>
      </c>
      <c r="GW1" s="2" t="s">
        <v>171</v>
      </c>
      <c r="GX1" s="2" t="s">
        <v>172</v>
      </c>
      <c r="GY1" s="2" t="s">
        <v>173</v>
      </c>
      <c r="GZ1" s="2" t="s">
        <v>70</v>
      </c>
      <c r="HA1" s="2" t="s">
        <v>95</v>
      </c>
      <c r="HB1" s="2" t="s">
        <v>72</v>
      </c>
      <c r="HC1" s="2" t="s">
        <v>74</v>
      </c>
      <c r="HD1" s="2" t="s">
        <v>100</v>
      </c>
      <c r="HE1" s="2" t="s">
        <v>101</v>
      </c>
      <c r="HF1" s="2" t="s">
        <v>174</v>
      </c>
      <c r="HG1" s="2" t="s">
        <v>103</v>
      </c>
      <c r="HH1" s="2" t="s">
        <v>104</v>
      </c>
      <c r="HI1" s="2" t="s">
        <v>175</v>
      </c>
      <c r="HJ1" s="2" t="s">
        <v>106</v>
      </c>
      <c r="HK1" s="2" t="s">
        <v>176</v>
      </c>
      <c r="HL1" s="3" t="s">
        <v>177</v>
      </c>
      <c r="HM1" s="3" t="s">
        <v>178</v>
      </c>
      <c r="HN1" s="3" t="s">
        <v>179</v>
      </c>
      <c r="HO1" s="3" t="s">
        <v>180</v>
      </c>
      <c r="HP1" s="3" t="s">
        <v>181</v>
      </c>
      <c r="HQ1" s="3" t="s">
        <v>182</v>
      </c>
      <c r="HR1" s="3" t="s">
        <v>183</v>
      </c>
      <c r="HS1" s="3" t="s">
        <v>184</v>
      </c>
      <c r="HT1" s="3" t="s">
        <v>185</v>
      </c>
      <c r="HU1" s="3" t="s">
        <v>186</v>
      </c>
      <c r="HV1" s="3" t="s">
        <v>187</v>
      </c>
      <c r="HW1" s="3" t="s">
        <v>188</v>
      </c>
      <c r="HX1" s="3" t="s">
        <v>189</v>
      </c>
      <c r="HY1" s="3" t="s">
        <v>190</v>
      </c>
      <c r="HZ1" s="3" t="s">
        <v>191</v>
      </c>
      <c r="IA1" s="3" t="s">
        <v>192</v>
      </c>
      <c r="IB1" s="3" t="s">
        <v>193</v>
      </c>
      <c r="IC1" s="3" t="s">
        <v>194</v>
      </c>
      <c r="ID1" s="3" t="s">
        <v>195</v>
      </c>
      <c r="IE1" s="3" t="s">
        <v>196</v>
      </c>
      <c r="IF1" s="3" t="s">
        <v>197</v>
      </c>
      <c r="IG1" s="3" t="s">
        <v>198</v>
      </c>
      <c r="IH1" s="3" t="s">
        <v>199</v>
      </c>
      <c r="II1" s="3" t="s">
        <v>200</v>
      </c>
      <c r="IJ1" s="3" t="s">
        <v>201</v>
      </c>
      <c r="IK1" s="3" t="s">
        <v>202</v>
      </c>
      <c r="IL1" s="3" t="s">
        <v>203</v>
      </c>
      <c r="IM1" s="3" t="s">
        <v>191</v>
      </c>
      <c r="IN1" s="3" t="s">
        <v>193</v>
      </c>
      <c r="IO1" s="3" t="s">
        <v>204</v>
      </c>
      <c r="IP1" s="3" t="s">
        <v>205</v>
      </c>
      <c r="IQ1" s="3" t="s">
        <v>206</v>
      </c>
      <c r="IR1" s="3" t="s">
        <v>11</v>
      </c>
      <c r="IS1" s="3" t="s">
        <v>207</v>
      </c>
      <c r="IT1" s="8" t="s">
        <v>208</v>
      </c>
      <c r="IU1" s="8" t="s">
        <v>209</v>
      </c>
    </row>
    <row r="2" spans="1:255" s="70" customFormat="1" ht="17.25" customHeight="1" x14ac:dyDescent="0.25">
      <c r="A2" s="94" t="s">
        <v>225</v>
      </c>
      <c r="B2" s="95"/>
      <c r="C2" s="96">
        <v>56311</v>
      </c>
      <c r="D2" s="96">
        <v>57341</v>
      </c>
      <c r="E2" s="97">
        <v>10077944</v>
      </c>
      <c r="F2" s="97" t="s">
        <v>524</v>
      </c>
      <c r="G2" s="95"/>
      <c r="H2" s="95"/>
      <c r="I2" s="95" t="s">
        <v>530</v>
      </c>
      <c r="J2" s="95" t="s">
        <v>530</v>
      </c>
      <c r="K2" s="95" t="s">
        <v>530</v>
      </c>
      <c r="L2" s="95"/>
      <c r="M2" s="95"/>
      <c r="N2" s="98" t="s">
        <v>227</v>
      </c>
      <c r="O2" s="95" t="s">
        <v>230</v>
      </c>
      <c r="P2" s="97">
        <v>10077944</v>
      </c>
      <c r="Q2" s="99" t="s">
        <v>231</v>
      </c>
      <c r="R2" s="95"/>
      <c r="S2" s="95"/>
      <c r="T2" s="100">
        <v>45292</v>
      </c>
      <c r="U2" s="95"/>
      <c r="V2" s="95"/>
      <c r="W2" s="95"/>
      <c r="X2" s="94" t="s">
        <v>234</v>
      </c>
      <c r="Y2" s="94" t="s">
        <v>235</v>
      </c>
      <c r="Z2" s="101">
        <v>1140863065</v>
      </c>
      <c r="AA2" s="102" t="s">
        <v>251</v>
      </c>
      <c r="AB2" s="102" t="s">
        <v>530</v>
      </c>
      <c r="AC2" s="103">
        <v>1000000</v>
      </c>
      <c r="AD2" s="94">
        <v>0</v>
      </c>
      <c r="AE2" s="103">
        <v>0</v>
      </c>
      <c r="AF2" s="94">
        <v>0</v>
      </c>
      <c r="AG2" s="94">
        <v>0</v>
      </c>
      <c r="AH2" s="104">
        <f>+AC2</f>
        <v>1000000</v>
      </c>
      <c r="AI2" s="94" t="s">
        <v>253</v>
      </c>
      <c r="AJ2" s="94" t="s">
        <v>254</v>
      </c>
      <c r="AK2" s="105">
        <v>0.08</v>
      </c>
      <c r="AL2" s="94">
        <v>0</v>
      </c>
      <c r="AM2" s="104">
        <f>+AC2*AK2</f>
        <v>80000</v>
      </c>
      <c r="AN2" s="105">
        <v>0</v>
      </c>
      <c r="AO2" s="104">
        <f>+AE2*AN2</f>
        <v>0</v>
      </c>
      <c r="AP2" s="106">
        <v>2.57</v>
      </c>
      <c r="AQ2" s="104">
        <f>+(AH2*AP2)/100</f>
        <v>25700</v>
      </c>
      <c r="AR2" s="105">
        <v>0.08</v>
      </c>
      <c r="AS2" s="107">
        <f>+AC2*AR2</f>
        <v>80000</v>
      </c>
      <c r="AT2" s="94">
        <v>0</v>
      </c>
      <c r="AU2" s="94" t="s">
        <v>255</v>
      </c>
      <c r="AV2" s="94" t="s">
        <v>255</v>
      </c>
      <c r="AW2" s="94">
        <v>0</v>
      </c>
      <c r="AX2" s="94" t="s">
        <v>258</v>
      </c>
      <c r="AY2" s="108" t="s">
        <v>340</v>
      </c>
      <c r="AZ2" s="94" t="s">
        <v>261</v>
      </c>
      <c r="BA2" s="94">
        <v>11001</v>
      </c>
      <c r="BB2" s="94" t="s">
        <v>262</v>
      </c>
      <c r="BC2" s="94">
        <v>3</v>
      </c>
      <c r="BD2" s="94" t="s">
        <v>263</v>
      </c>
      <c r="BE2" s="94" t="s">
        <v>264</v>
      </c>
      <c r="BF2" s="108" t="s">
        <v>341</v>
      </c>
      <c r="BG2" s="108">
        <v>3115116012</v>
      </c>
      <c r="BH2" s="108">
        <v>3053080380</v>
      </c>
      <c r="BI2" s="94" t="s">
        <v>340</v>
      </c>
      <c r="BJ2" s="94" t="s">
        <v>261</v>
      </c>
      <c r="BK2" s="94" t="s">
        <v>350</v>
      </c>
      <c r="BL2" s="94" t="s">
        <v>351</v>
      </c>
      <c r="BM2" s="109">
        <v>44531</v>
      </c>
      <c r="BN2" s="109">
        <v>45626</v>
      </c>
      <c r="BO2" s="110">
        <v>45292</v>
      </c>
      <c r="BP2" s="110">
        <v>45292</v>
      </c>
      <c r="BQ2" s="94" t="s">
        <v>234</v>
      </c>
      <c r="BR2" s="94" t="s">
        <v>235</v>
      </c>
      <c r="BS2" s="94">
        <v>1098683155</v>
      </c>
      <c r="BT2" s="94" t="s">
        <v>377</v>
      </c>
      <c r="BU2" s="94">
        <v>11001</v>
      </c>
      <c r="BV2" s="99" t="s">
        <v>378</v>
      </c>
      <c r="BW2" s="94" t="s">
        <v>261</v>
      </c>
      <c r="BX2" s="111">
        <v>3057123580</v>
      </c>
      <c r="BY2" s="94"/>
      <c r="BZ2" s="94" t="s">
        <v>400</v>
      </c>
      <c r="CA2" s="94"/>
      <c r="CB2" s="94"/>
      <c r="CC2" s="99"/>
      <c r="CD2" s="99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 t="s">
        <v>234</v>
      </c>
      <c r="DH2" s="99">
        <v>1026266540</v>
      </c>
      <c r="DI2" s="94" t="s">
        <v>234</v>
      </c>
      <c r="DJ2" s="99" t="s">
        <v>235</v>
      </c>
      <c r="DK2" s="112" t="s">
        <v>455</v>
      </c>
      <c r="DL2" s="105">
        <v>1</v>
      </c>
      <c r="DM2" s="112" t="s">
        <v>456</v>
      </c>
      <c r="DN2" s="94"/>
      <c r="DO2" s="113">
        <v>3107687891</v>
      </c>
      <c r="DP2" s="94"/>
      <c r="DQ2" s="114" t="s">
        <v>457</v>
      </c>
      <c r="DR2" s="99" t="s">
        <v>350</v>
      </c>
      <c r="DS2" s="99" t="s">
        <v>261</v>
      </c>
      <c r="DT2" s="94">
        <v>11001</v>
      </c>
      <c r="DU2" s="99" t="s">
        <v>455</v>
      </c>
      <c r="DV2" s="99">
        <v>1026266540</v>
      </c>
      <c r="DW2" s="99" t="s">
        <v>464</v>
      </c>
      <c r="DX2" s="99" t="s">
        <v>432</v>
      </c>
      <c r="DY2" s="94" t="s">
        <v>409</v>
      </c>
      <c r="DZ2" s="115">
        <v>4870409705</v>
      </c>
      <c r="EA2" s="94">
        <v>10</v>
      </c>
      <c r="EB2" s="99"/>
      <c r="EC2" s="94"/>
      <c r="ED2" s="94"/>
      <c r="EE2" s="94"/>
      <c r="EF2" s="94"/>
      <c r="EG2" s="99"/>
      <c r="EH2" s="94"/>
      <c r="EI2" s="99"/>
      <c r="EJ2" s="99"/>
      <c r="EK2" s="99"/>
      <c r="EL2" s="99"/>
      <c r="EM2" s="99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116"/>
      <c r="GX2" s="117"/>
      <c r="GY2" s="99"/>
      <c r="GZ2" s="118"/>
      <c r="HA2" s="94"/>
      <c r="HB2" s="113"/>
      <c r="HC2" s="119"/>
      <c r="HD2" s="99"/>
      <c r="HE2" s="116"/>
      <c r="HF2" s="116"/>
      <c r="HG2" s="99"/>
      <c r="HH2" s="116"/>
      <c r="HI2" s="99"/>
      <c r="HJ2" s="94"/>
      <c r="HK2" s="94" t="s">
        <v>92</v>
      </c>
      <c r="HL2" s="95" t="s">
        <v>253</v>
      </c>
      <c r="HM2" s="95" t="s">
        <v>266</v>
      </c>
      <c r="HN2" s="95" t="s">
        <v>530</v>
      </c>
      <c r="HO2" s="95" t="s">
        <v>530</v>
      </c>
      <c r="HP2" s="95" t="s">
        <v>530</v>
      </c>
      <c r="HQ2" s="95" t="s">
        <v>530</v>
      </c>
      <c r="HR2" s="95" t="s">
        <v>530</v>
      </c>
      <c r="HS2" s="95" t="s">
        <v>530</v>
      </c>
      <c r="HT2" s="95" t="s">
        <v>530</v>
      </c>
      <c r="HU2" s="95" t="s">
        <v>530</v>
      </c>
      <c r="HV2" s="95" t="s">
        <v>266</v>
      </c>
      <c r="HW2" s="95" t="s">
        <v>266</v>
      </c>
      <c r="HX2" s="95" t="s">
        <v>266</v>
      </c>
      <c r="HY2" s="95" t="s">
        <v>266</v>
      </c>
      <c r="HZ2" s="95" t="s">
        <v>530</v>
      </c>
      <c r="IA2" s="95" t="s">
        <v>530</v>
      </c>
      <c r="IB2" s="95" t="s">
        <v>266</v>
      </c>
      <c r="IC2" s="95" t="s">
        <v>530</v>
      </c>
      <c r="ID2" s="95" t="s">
        <v>255</v>
      </c>
      <c r="IE2" s="95" t="s">
        <v>255</v>
      </c>
      <c r="IF2" s="95" t="s">
        <v>530</v>
      </c>
      <c r="IG2" s="95" t="s">
        <v>266</v>
      </c>
      <c r="IH2" s="95" t="s">
        <v>266</v>
      </c>
      <c r="II2" s="95" t="s">
        <v>266</v>
      </c>
      <c r="IJ2" s="102" t="s">
        <v>526</v>
      </c>
      <c r="IK2" s="95"/>
      <c r="IL2" s="95"/>
      <c r="IM2" s="95"/>
      <c r="IN2" s="95"/>
      <c r="IO2" s="95"/>
      <c r="IP2" s="95"/>
      <c r="IQ2" s="95"/>
      <c r="IR2" s="94" t="s">
        <v>266</v>
      </c>
      <c r="IS2" s="95"/>
      <c r="IT2" s="95">
        <v>0</v>
      </c>
      <c r="IU2" s="9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7D36-3172-4A60-8E5B-DAD149AEAE3F}">
  <dimension ref="A1:E23"/>
  <sheetViews>
    <sheetView tabSelected="1" topLeftCell="A6" workbookViewId="0">
      <selection activeCell="C27" sqref="C27"/>
    </sheetView>
  </sheetViews>
  <sheetFormatPr baseColWidth="10" defaultRowHeight="15" x14ac:dyDescent="0.25"/>
  <cols>
    <col min="1" max="1" width="29.5703125" customWidth="1"/>
    <col min="2" max="2" width="35.85546875" customWidth="1"/>
  </cols>
  <sheetData>
    <row r="1" spans="1:5" x14ac:dyDescent="0.25">
      <c r="A1" s="91" t="s">
        <v>571</v>
      </c>
      <c r="B1" s="91"/>
      <c r="C1">
        <v>900153254</v>
      </c>
    </row>
    <row r="2" spans="1:5" x14ac:dyDescent="0.25">
      <c r="A2" s="71" t="s">
        <v>548</v>
      </c>
      <c r="B2" s="71" t="s">
        <v>549</v>
      </c>
    </row>
    <row r="3" spans="1:5" x14ac:dyDescent="0.25">
      <c r="A3" s="72" t="s">
        <v>550</v>
      </c>
      <c r="B3" s="73">
        <f>+MATRIZ!AH18</f>
        <v>26962000</v>
      </c>
      <c r="D3" t="s">
        <v>565</v>
      </c>
      <c r="E3" t="s">
        <v>566</v>
      </c>
    </row>
    <row r="4" spans="1:5" x14ac:dyDescent="0.25">
      <c r="A4" s="74" t="s">
        <v>551</v>
      </c>
      <c r="B4" s="73">
        <f>+MATRIZ!AS18</f>
        <v>2156960</v>
      </c>
      <c r="D4" t="s">
        <v>567</v>
      </c>
      <c r="E4" t="s">
        <v>568</v>
      </c>
    </row>
    <row r="5" spans="1:5" x14ac:dyDescent="0.25">
      <c r="A5" s="74" t="s">
        <v>563</v>
      </c>
      <c r="B5" s="73">
        <f>+B4*12</f>
        <v>25883520</v>
      </c>
    </row>
    <row r="6" spans="1:5" x14ac:dyDescent="0.25">
      <c r="A6" s="75" t="s">
        <v>552</v>
      </c>
      <c r="B6" s="76">
        <f>+B5</f>
        <v>25883520</v>
      </c>
    </row>
    <row r="7" spans="1:5" x14ac:dyDescent="0.25">
      <c r="A7" s="91" t="s">
        <v>553</v>
      </c>
      <c r="B7" s="91"/>
    </row>
    <row r="8" spans="1:5" x14ac:dyDescent="0.25">
      <c r="A8" s="74" t="s">
        <v>554</v>
      </c>
      <c r="B8" s="77">
        <f>-B6*2.5%</f>
        <v>-647088</v>
      </c>
    </row>
    <row r="9" spans="1:5" x14ac:dyDescent="0.25">
      <c r="A9" s="74" t="s">
        <v>555</v>
      </c>
      <c r="B9" s="90">
        <f>-((B6*11.04)/1000)</f>
        <v>-285754.06079999998</v>
      </c>
    </row>
    <row r="10" spans="1:5" x14ac:dyDescent="0.25">
      <c r="A10" s="92" t="s">
        <v>556</v>
      </c>
      <c r="B10" s="92"/>
    </row>
    <row r="11" spans="1:5" x14ac:dyDescent="0.25">
      <c r="A11" s="74" t="s">
        <v>557</v>
      </c>
      <c r="B11" s="78">
        <v>-201500</v>
      </c>
    </row>
    <row r="12" spans="1:5" x14ac:dyDescent="0.25">
      <c r="A12" s="74"/>
      <c r="B12" s="78"/>
    </row>
    <row r="13" spans="1:5" x14ac:dyDescent="0.25">
      <c r="B13" s="78"/>
    </row>
    <row r="14" spans="1:5" x14ac:dyDescent="0.25">
      <c r="A14" s="75" t="s">
        <v>558</v>
      </c>
      <c r="B14" s="79">
        <f>SUM(B11:B13)</f>
        <v>-201500</v>
      </c>
    </row>
    <row r="15" spans="1:5" x14ac:dyDescent="0.25">
      <c r="A15" s="92" t="s">
        <v>559</v>
      </c>
      <c r="B15" s="92"/>
    </row>
    <row r="16" spans="1:5" x14ac:dyDescent="0.25">
      <c r="A16" s="80"/>
      <c r="B16" s="81"/>
    </row>
    <row r="17" spans="1:2" x14ac:dyDescent="0.25">
      <c r="A17" s="82"/>
      <c r="B17" s="81"/>
    </row>
    <row r="18" spans="1:2" x14ac:dyDescent="0.25">
      <c r="A18" s="75" t="s">
        <v>560</v>
      </c>
      <c r="B18" s="83">
        <f>SUM(B16:B17)</f>
        <v>0</v>
      </c>
    </row>
    <row r="19" spans="1:2" x14ac:dyDescent="0.25">
      <c r="A19" s="93" t="s">
        <v>561</v>
      </c>
      <c r="B19" s="93"/>
    </row>
    <row r="20" spans="1:2" x14ac:dyDescent="0.25">
      <c r="A20" s="84" t="s">
        <v>569</v>
      </c>
      <c r="B20" s="78">
        <v>-5166826</v>
      </c>
    </row>
    <row r="21" spans="1:2" x14ac:dyDescent="0.25">
      <c r="A21" s="85" t="s">
        <v>570</v>
      </c>
      <c r="B21" s="78">
        <v>-5166826</v>
      </c>
    </row>
    <row r="22" spans="1:2" x14ac:dyDescent="0.25">
      <c r="A22" s="85"/>
      <c r="B22" s="86"/>
    </row>
    <row r="23" spans="1:2" x14ac:dyDescent="0.25">
      <c r="A23" s="87" t="s">
        <v>562</v>
      </c>
      <c r="B23" s="88">
        <f>+B6+B8+B9+B14+B20+B21+B18</f>
        <v>14415525.939199999</v>
      </c>
    </row>
  </sheetData>
  <mergeCells count="5">
    <mergeCell ref="A1:B1"/>
    <mergeCell ref="A7:B7"/>
    <mergeCell ref="A10:B10"/>
    <mergeCell ref="A15:B15"/>
    <mergeCell ref="A19:B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EEBA5D-EDD9-468E-A5A2-7969E1273E83}"/>
</file>

<file path=customXml/itemProps2.xml><?xml version="1.0" encoding="utf-8"?>
<ds:datastoreItem xmlns:ds="http://schemas.openxmlformats.org/officeDocument/2006/customXml" ds:itemID="{2A4E9FD5-F77B-4BD3-A563-81EF6EB2658F}"/>
</file>

<file path=customXml/itemProps3.xml><?xml version="1.0" encoding="utf-8"?>
<ds:datastoreItem xmlns:ds="http://schemas.openxmlformats.org/officeDocument/2006/customXml" ds:itemID="{F0C400F5-BF18-4838-B5F6-FE69FD7CD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</vt:lpstr>
      <vt:lpstr>SALE</vt:lpstr>
      <vt:lpstr>LIQUIDACION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Liliana Rodriguez Uribe</dc:creator>
  <cp:lastModifiedBy>Lady Liliana Rodriguez Uribe</cp:lastModifiedBy>
  <dcterms:created xsi:type="dcterms:W3CDTF">2023-12-11T21:17:38Z</dcterms:created>
  <dcterms:modified xsi:type="dcterms:W3CDTF">2024-03-05T14:53:00Z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